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8" yWindow="-108" windowWidth="19440" windowHeight="12456"/>
  </bookViews>
  <sheets>
    <sheet name="Все года" sheetId="1" r:id="rId1"/>
  </sheets>
  <definedNames>
    <definedName name="_xlnm.Print_Titles" localSheetId="0">'Все года'!$12:$12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5" i="1"/>
  <c r="AL87"/>
  <c r="AL73"/>
  <c r="AL70" s="1"/>
  <c r="T45"/>
  <c r="AH27"/>
  <c r="AH26" s="1"/>
  <c r="AL55"/>
  <c r="AH55"/>
  <c r="T55"/>
  <c r="T27"/>
  <c r="T58"/>
  <c r="T57" s="1"/>
  <c r="AL75" l="1"/>
  <c r="AH75"/>
  <c r="AH70" s="1"/>
  <c r="T33" l="1"/>
  <c r="T18" l="1"/>
  <c r="T68" l="1"/>
  <c r="T52"/>
  <c r="AI32"/>
  <c r="AJ32"/>
  <c r="AK32"/>
  <c r="U65"/>
  <c r="V65"/>
  <c r="W65"/>
  <c r="X65"/>
  <c r="Y65"/>
  <c r="Z65"/>
  <c r="AA65"/>
  <c r="AB65"/>
  <c r="AC65"/>
  <c r="AD65"/>
  <c r="AE65"/>
  <c r="AF65"/>
  <c r="AG65"/>
  <c r="AI65"/>
  <c r="AJ65"/>
  <c r="AK65"/>
  <c r="U40"/>
  <c r="V40"/>
  <c r="W40"/>
  <c r="X40"/>
  <c r="Y40"/>
  <c r="Z40"/>
  <c r="AA40"/>
  <c r="AB40"/>
  <c r="AC40"/>
  <c r="AD40"/>
  <c r="AE40"/>
  <c r="AF40"/>
  <c r="AG40"/>
  <c r="AI40"/>
  <c r="AJ40"/>
  <c r="AK40"/>
  <c r="U32"/>
  <c r="V32"/>
  <c r="W32"/>
  <c r="X32"/>
  <c r="Y32"/>
  <c r="Z32"/>
  <c r="AA32"/>
  <c r="AB32"/>
  <c r="AC32"/>
  <c r="AD32"/>
  <c r="AE32"/>
  <c r="AF32"/>
  <c r="AG32"/>
  <c r="AL45" l="1"/>
  <c r="AL44" s="1"/>
  <c r="AL32"/>
  <c r="T32"/>
  <c r="AH32"/>
  <c r="AL37" l="1"/>
  <c r="AL36" s="1"/>
  <c r="AH37"/>
  <c r="AH36" s="1"/>
  <c r="T37"/>
  <c r="AH22" l="1"/>
  <c r="AL22"/>
  <c r="AL27"/>
  <c r="T22"/>
  <c r="T17" s="1"/>
  <c r="AL41" l="1"/>
  <c r="AL40" s="1"/>
  <c r="AH41"/>
  <c r="AH40" s="1"/>
  <c r="AH45"/>
  <c r="AH44" s="1"/>
  <c r="AL58"/>
  <c r="AL57" s="1"/>
  <c r="AH58"/>
  <c r="AH57" s="1"/>
  <c r="AL66" l="1"/>
  <c r="AL65" s="1"/>
  <c r="AH66"/>
  <c r="AH65" s="1"/>
  <c r="T66"/>
  <c r="T65" s="1"/>
  <c r="AL18" l="1"/>
  <c r="AL17" s="1"/>
  <c r="AH18"/>
  <c r="AH17" s="1"/>
  <c r="U37" l="1"/>
  <c r="U36" s="1"/>
  <c r="V37"/>
  <c r="V36" s="1"/>
  <c r="W37"/>
  <c r="W36" s="1"/>
  <c r="X37"/>
  <c r="X36" s="1"/>
  <c r="Y37"/>
  <c r="Y36" s="1"/>
  <c r="Z37"/>
  <c r="Z36" s="1"/>
  <c r="AA37"/>
  <c r="AA36" s="1"/>
  <c r="AB37"/>
  <c r="AB36" s="1"/>
  <c r="AC37"/>
  <c r="AC36" s="1"/>
  <c r="AD37"/>
  <c r="AD36" s="1"/>
  <c r="AE37"/>
  <c r="AE36" s="1"/>
  <c r="AF37"/>
  <c r="AF36" s="1"/>
  <c r="AG37"/>
  <c r="AG36" s="1"/>
  <c r="AI37"/>
  <c r="AI36" s="1"/>
  <c r="AJ37"/>
  <c r="AJ36" s="1"/>
  <c r="AK37"/>
  <c r="AK36" s="1"/>
  <c r="U75"/>
  <c r="V75"/>
  <c r="W75"/>
  <c r="X75"/>
  <c r="Y75"/>
  <c r="Z75"/>
  <c r="AA75"/>
  <c r="AB75"/>
  <c r="AC75"/>
  <c r="AD75"/>
  <c r="AE75"/>
  <c r="AF75"/>
  <c r="AG75"/>
  <c r="AI75"/>
  <c r="AJ75"/>
  <c r="AK75"/>
  <c r="U71" l="1"/>
  <c r="U70" s="1"/>
  <c r="V71"/>
  <c r="V70" s="1"/>
  <c r="W71"/>
  <c r="W70" s="1"/>
  <c r="X71"/>
  <c r="X70" s="1"/>
  <c r="Y71"/>
  <c r="Y70" s="1"/>
  <c r="Z71"/>
  <c r="Z70" s="1"/>
  <c r="AA71"/>
  <c r="AA70" s="1"/>
  <c r="AB71"/>
  <c r="AB70" s="1"/>
  <c r="AC71"/>
  <c r="AC70" s="1"/>
  <c r="AD71"/>
  <c r="AD70" s="1"/>
  <c r="AE71"/>
  <c r="AE70" s="1"/>
  <c r="AF71"/>
  <c r="AF70" s="1"/>
  <c r="AG71"/>
  <c r="AG70" s="1"/>
  <c r="AH71"/>
  <c r="AI71"/>
  <c r="AI70" s="1"/>
  <c r="AJ71"/>
  <c r="AJ70" s="1"/>
  <c r="AK71"/>
  <c r="AK70" s="1"/>
  <c r="T71"/>
  <c r="T70" s="1"/>
  <c r="U55"/>
  <c r="V55"/>
  <c r="W55"/>
  <c r="X55"/>
  <c r="Y55"/>
  <c r="Z55"/>
  <c r="AA55"/>
  <c r="AB55"/>
  <c r="AC55"/>
  <c r="AD55"/>
  <c r="AE55"/>
  <c r="AF55"/>
  <c r="AG55"/>
  <c r="AI55"/>
  <c r="AJ55"/>
  <c r="AK55"/>
  <c r="U52"/>
  <c r="U51" s="1"/>
  <c r="V52"/>
  <c r="V51" s="1"/>
  <c r="W52"/>
  <c r="W51" s="1"/>
  <c r="X52"/>
  <c r="X51" s="1"/>
  <c r="Y52"/>
  <c r="Y51" s="1"/>
  <c r="Z52"/>
  <c r="Z51" s="1"/>
  <c r="AA52"/>
  <c r="AA51" s="1"/>
  <c r="AB52"/>
  <c r="AB51" s="1"/>
  <c r="AC52"/>
  <c r="AC51" s="1"/>
  <c r="AD52"/>
  <c r="AD51" s="1"/>
  <c r="AE52"/>
  <c r="AE51" s="1"/>
  <c r="AF52"/>
  <c r="AF51" s="1"/>
  <c r="AG52"/>
  <c r="AG51" s="1"/>
  <c r="AH52"/>
  <c r="AH51" s="1"/>
  <c r="AI52"/>
  <c r="AI51" s="1"/>
  <c r="AJ52"/>
  <c r="AJ51" s="1"/>
  <c r="AK52"/>
  <c r="AK51" s="1"/>
  <c r="AL52"/>
  <c r="AL51" s="1"/>
  <c r="T51"/>
  <c r="T41" l="1"/>
  <c r="T40" s="1"/>
  <c r="U30"/>
  <c r="V30"/>
  <c r="W30"/>
  <c r="X30"/>
  <c r="Y30"/>
  <c r="Z30"/>
  <c r="AA30"/>
  <c r="AB30"/>
  <c r="AC30"/>
  <c r="AD30"/>
  <c r="AE30"/>
  <c r="AF30"/>
  <c r="AG30"/>
  <c r="AI30"/>
  <c r="AJ30"/>
  <c r="AK30"/>
  <c r="U22"/>
  <c r="V22"/>
  <c r="W22"/>
  <c r="X22"/>
  <c r="Y22"/>
  <c r="Z22"/>
  <c r="AA22"/>
  <c r="AB22"/>
  <c r="AC22"/>
  <c r="AD22"/>
  <c r="AE22"/>
  <c r="AF22"/>
  <c r="AG22"/>
  <c r="AI22"/>
  <c r="AJ22"/>
  <c r="AK22"/>
  <c r="U15"/>
  <c r="U14" s="1"/>
  <c r="V15"/>
  <c r="V14" s="1"/>
  <c r="W15"/>
  <c r="W14" s="1"/>
  <c r="X15"/>
  <c r="X14" s="1"/>
  <c r="Y15"/>
  <c r="Y14" s="1"/>
  <c r="Z15"/>
  <c r="Z14" s="1"/>
  <c r="AA15"/>
  <c r="AA14" s="1"/>
  <c r="AB15"/>
  <c r="AB14" s="1"/>
  <c r="AC15"/>
  <c r="AC14" s="1"/>
  <c r="AD15"/>
  <c r="AD14" s="1"/>
  <c r="AE15"/>
  <c r="AE14" s="1"/>
  <c r="AF15"/>
  <c r="AF14" s="1"/>
  <c r="AG15"/>
  <c r="AG14" s="1"/>
  <c r="AH15"/>
  <c r="AH14" s="1"/>
  <c r="AH87" s="1"/>
  <c r="AI15"/>
  <c r="AI14" s="1"/>
  <c r="AJ15"/>
  <c r="AJ14" s="1"/>
  <c r="AK15"/>
  <c r="AK14" s="1"/>
  <c r="AL15"/>
  <c r="AL14" s="1"/>
  <c r="T15"/>
  <c r="T14" s="1"/>
  <c r="T36" l="1"/>
  <c r="U58" l="1"/>
  <c r="U57" s="1"/>
  <c r="V58"/>
  <c r="V57" s="1"/>
  <c r="W58"/>
  <c r="W57" s="1"/>
  <c r="X58"/>
  <c r="X57" s="1"/>
  <c r="Y58"/>
  <c r="Y57" s="1"/>
  <c r="Z58"/>
  <c r="Z57" s="1"/>
  <c r="AA58"/>
  <c r="AA57" s="1"/>
  <c r="AB58"/>
  <c r="AB57" s="1"/>
  <c r="AC58"/>
  <c r="AC57" s="1"/>
  <c r="AD58"/>
  <c r="AD57" s="1"/>
  <c r="AE58"/>
  <c r="AE57" s="1"/>
  <c r="AF58"/>
  <c r="AF57" s="1"/>
  <c r="AG58"/>
  <c r="AG57" s="1"/>
  <c r="AI58"/>
  <c r="AI57" s="1"/>
  <c r="AJ58"/>
  <c r="AJ57" s="1"/>
  <c r="AK58"/>
  <c r="AK57" s="1"/>
  <c r="U45"/>
  <c r="U44" s="1"/>
  <c r="V45"/>
  <c r="V44" s="1"/>
  <c r="W45"/>
  <c r="W44" s="1"/>
  <c r="X45"/>
  <c r="X44" s="1"/>
  <c r="Y45"/>
  <c r="Y44" s="1"/>
  <c r="Z45"/>
  <c r="Z44" s="1"/>
  <c r="AA45"/>
  <c r="AA44" s="1"/>
  <c r="AB45"/>
  <c r="AB44" s="1"/>
  <c r="AC45"/>
  <c r="AC44" s="1"/>
  <c r="AD45"/>
  <c r="AD44" s="1"/>
  <c r="AE45"/>
  <c r="AE44" s="1"/>
  <c r="AF45"/>
  <c r="AF44" s="1"/>
  <c r="AG45"/>
  <c r="AG44" s="1"/>
  <c r="AI45"/>
  <c r="AI44" s="1"/>
  <c r="AJ45"/>
  <c r="AJ44" s="1"/>
  <c r="AK45"/>
  <c r="AK44" s="1"/>
  <c r="T44"/>
  <c r="AM26"/>
  <c r="AN26"/>
  <c r="AO26"/>
  <c r="U27"/>
  <c r="U26" s="1"/>
  <c r="V27"/>
  <c r="V26" s="1"/>
  <c r="W27"/>
  <c r="W26" s="1"/>
  <c r="X27"/>
  <c r="X26" s="1"/>
  <c r="Y27"/>
  <c r="Y26" s="1"/>
  <c r="Z27"/>
  <c r="Z26" s="1"/>
  <c r="AA27"/>
  <c r="AA26" s="1"/>
  <c r="AB27"/>
  <c r="AB26" s="1"/>
  <c r="AC27"/>
  <c r="AC26" s="1"/>
  <c r="AD27"/>
  <c r="AD26" s="1"/>
  <c r="AE27"/>
  <c r="AE26" s="1"/>
  <c r="AF27"/>
  <c r="AF26" s="1"/>
  <c r="AG27"/>
  <c r="AG26" s="1"/>
  <c r="AI27"/>
  <c r="AI26" s="1"/>
  <c r="AJ27"/>
  <c r="AJ26" s="1"/>
  <c r="AK27"/>
  <c r="AK26" s="1"/>
  <c r="T26"/>
  <c r="U18"/>
  <c r="U17" s="1"/>
  <c r="V18"/>
  <c r="V17" s="1"/>
  <c r="W18"/>
  <c r="W17" s="1"/>
  <c r="X18"/>
  <c r="X17" s="1"/>
  <c r="Y18"/>
  <c r="Y17" s="1"/>
  <c r="Z18"/>
  <c r="Z17" s="1"/>
  <c r="AA18"/>
  <c r="AA17" s="1"/>
  <c r="AB18"/>
  <c r="AB17" s="1"/>
  <c r="AC18"/>
  <c r="AC17" s="1"/>
  <c r="AD18"/>
  <c r="AD17" s="1"/>
  <c r="AE18"/>
  <c r="AE17" s="1"/>
  <c r="AF18"/>
  <c r="AF17" s="1"/>
  <c r="AG18"/>
  <c r="AG17" s="1"/>
  <c r="AI18"/>
  <c r="AI17" s="1"/>
  <c r="AJ18"/>
  <c r="AJ17" s="1"/>
  <c r="AK18"/>
  <c r="AK17" s="1"/>
  <c r="T87" l="1"/>
  <c r="AE87"/>
  <c r="Y87"/>
  <c r="AK87"/>
  <c r="AD87"/>
  <c r="X87"/>
  <c r="Z87"/>
  <c r="AJ87"/>
  <c r="W87"/>
  <c r="V87"/>
  <c r="U87"/>
  <c r="AI87"/>
  <c r="AF87"/>
  <c r="AC87"/>
  <c r="AB87"/>
  <c r="AG87"/>
  <c r="AA87"/>
</calcChain>
</file>

<file path=xl/sharedStrings.xml><?xml version="1.0" encoding="utf-8"?>
<sst xmlns="http://schemas.openxmlformats.org/spreadsheetml/2006/main" count="272" uniqueCount="172">
  <si>
    <t>Наименование</t>
  </si>
  <si>
    <t>ЦСР</t>
  </si>
  <si>
    <t>ВР</t>
  </si>
  <si>
    <t>Рз</t>
  </si>
  <si>
    <t>Сумма</t>
  </si>
  <si>
    <t>Сумма (Ф)</t>
  </si>
  <si>
    <t>Сумма (Р)</t>
  </si>
  <si>
    <t>Сумма (М)</t>
  </si>
  <si>
    <t>Сумма (П)</t>
  </si>
  <si>
    <t>ПР</t>
  </si>
  <si>
    <t>2023 г. (Ф)</t>
  </si>
  <si>
    <t>2023 г. (Р)</t>
  </si>
  <si>
    <t>2023 г. (М)</t>
  </si>
  <si>
    <t>01.0.00.00000</t>
  </si>
  <si>
    <t>01.1.00.00000</t>
  </si>
  <si>
    <t>01.1.00.28540</t>
  </si>
  <si>
    <t>07</t>
  </si>
  <si>
    <t>05</t>
  </si>
  <si>
    <t>02.0.00.00000</t>
  </si>
  <si>
    <t>Подпрограмма "Пожарная безопасность"</t>
  </si>
  <si>
    <t>02.1.00.00000</t>
  </si>
  <si>
    <t>02.1.00.28310</t>
  </si>
  <si>
    <t>01</t>
  </si>
  <si>
    <t>04</t>
  </si>
  <si>
    <t>03</t>
  </si>
  <si>
    <t>02.2.00.00000</t>
  </si>
  <si>
    <t>10</t>
  </si>
  <si>
    <t>03.0.00.00000</t>
  </si>
  <si>
    <t>03.1.00.00000</t>
  </si>
  <si>
    <t>03.1.00.28290</t>
  </si>
  <si>
    <t>03.1.00.28830</t>
  </si>
  <si>
    <t>07.0.00.00000</t>
  </si>
  <si>
    <t>07.1.00.00000</t>
  </si>
  <si>
    <t>07.1.00.28610</t>
  </si>
  <si>
    <t>08.0.00.00000</t>
  </si>
  <si>
    <t>08.1.00.00000</t>
  </si>
  <si>
    <t>08.1.00.28490</t>
  </si>
  <si>
    <t>09.0.00.00000</t>
  </si>
  <si>
    <t>09.1.00.00000</t>
  </si>
  <si>
    <t>09.1.00.28210</t>
  </si>
  <si>
    <t>09.1.00.28520</t>
  </si>
  <si>
    <t>09.1.00.28530</t>
  </si>
  <si>
    <t>10.0.00.00000</t>
  </si>
  <si>
    <t>10.1.00.00000</t>
  </si>
  <si>
    <t>10.1.00.28590</t>
  </si>
  <si>
    <t>08</t>
  </si>
  <si>
    <t>11.0.00.00000</t>
  </si>
  <si>
    <t>11.1.00.28360</t>
  </si>
  <si>
    <t>11</t>
  </si>
  <si>
    <t>13.0.00.00000</t>
  </si>
  <si>
    <t>13.1.00.00000</t>
  </si>
  <si>
    <t>13.1.00.00110</t>
  </si>
  <si>
    <t>13.1.00.00190</t>
  </si>
  <si>
    <t>13.1.00.00210</t>
  </si>
  <si>
    <t>13.1.00.28580</t>
  </si>
  <si>
    <t>13</t>
  </si>
  <si>
    <t>13.1.00.28600</t>
  </si>
  <si>
    <t>13.1.00.28990</t>
  </si>
  <si>
    <t>Непрограммные расходы муниципальных органов</t>
  </si>
  <si>
    <t>99.0.00.00000</t>
  </si>
  <si>
    <t>Непрограммные расходы</t>
  </si>
  <si>
    <t>99.1.00.00000</t>
  </si>
  <si>
    <t>99.1.00.90120</t>
  </si>
  <si>
    <t>99.9.00.28990</t>
  </si>
  <si>
    <t>99.9.00.51180</t>
  </si>
  <si>
    <t>02</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</si>
  <si>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</si>
  <si>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</si>
  <si>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</si>
  <si>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99.9.00.85040</t>
  </si>
  <si>
    <t>06</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</si>
  <si>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</si>
  <si>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</si>
  <si>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Всего</t>
  </si>
  <si>
    <t>(тыс.руб.)</t>
  </si>
  <si>
    <t>99.9.00.00000</t>
  </si>
  <si>
    <t>14</t>
  </si>
  <si>
    <t>2024 г.</t>
  </si>
  <si>
    <t>08.1.00.28500</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</si>
  <si>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</si>
  <si>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07.1.00.28460</t>
  </si>
  <si>
    <t>240</t>
  </si>
  <si>
    <t>15.1.00.28250</t>
  </si>
  <si>
    <t>15.1.00.00000</t>
  </si>
  <si>
    <t>15.0.00.00000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</si>
  <si>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</si>
  <si>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99.9.00.85030</t>
  </si>
  <si>
    <t>Муниципальная программа "Социальная поддержка граждан "</t>
  </si>
  <si>
    <t>Подпрограмма "Развитие жилищного хозяйства в сельском поселении"</t>
  </si>
  <si>
    <t>05.1.00.68080</t>
  </si>
  <si>
    <t>05.1.00.00000</t>
  </si>
  <si>
    <t>05.0.00.00000</t>
  </si>
  <si>
    <t>02.2.0028320</t>
  </si>
  <si>
    <t>2025 г.</t>
  </si>
  <si>
    <t>Муниципальная программа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t>
  </si>
  <si>
    <t>Муниципальная программа "Развитие муниципальной службы"</t>
  </si>
  <si>
    <t>Подпрограмма «Развитие муниципального управления и муниципальной службы в Обильненском сельском поселении»,</t>
  </si>
  <si>
    <t>Муниципальная программа "Обеспечение общественного порядка и противодействие преступности "</t>
  </si>
  <si>
    <t>Подпрограмма "Профилактика экстремизма и терроризма в сельском поселении"</t>
  </si>
  <si>
    <t>Муниципальная программа "Развитие сетей наружного освещения"</t>
  </si>
  <si>
    <t>Подпрограмма "Развитие сетей наружного освещения"</t>
  </si>
  <si>
    <t>Муниципальная программа "Озеленение территории"</t>
  </si>
  <si>
    <t>Подпрограмма "Озеленение территории сельского поселения"</t>
  </si>
  <si>
    <t>Муниципальная программа "Благоустройство территории"</t>
  </si>
  <si>
    <t>Подпрограмма "Прочее благоустройство"</t>
  </si>
  <si>
    <t>Муниципальная программа "Развитие культуры "</t>
  </si>
  <si>
    <t>Подпрограмма "Сохранение и развитие культуры Обильненского сельского поселения"</t>
  </si>
  <si>
    <t>Муниципальная программа "Развитие физической культуры и спорта"</t>
  </si>
  <si>
    <t>Подпрограмма "Нормативно-методическое, информационное обеспечение и организация бюджетного процесса"</t>
  </si>
  <si>
    <t>Муниципальная программа "Управление муниципальными финансами и создание условий для эффективного управления муниципальными финансами"</t>
  </si>
  <si>
    <t>Расходы на выполнение других обязательств государства в рамках подпрограммы "Нормативно-методическое, информационное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(Закупка товаров, работ и услуг для обеспечения государственных (муниципальных) нужд)</t>
  </si>
  <si>
    <t xml:space="preserve"> Подпрограмма "Социальная поддержка отдельных категорий граждан" </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</si>
  <si>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отдельных категорий граждан" муниципальной программы "Социальная поддержка граждан " (Публичные нормативные социальные выплаты гражданам)</t>
  </si>
  <si>
    <t>Расходы на на АИС (реестр жилищного фонда) в рамках подпрограммы "Развитие жилищного хозяйства в сельском поселении" муниципальной программы "Обеспечение качественными жилищно-комму-нальными услугами населения Обильненского сельского поселения" (Иные закупки товаров, работ и услуг для обеспечения государственных (муниципальных) нужд)</t>
  </si>
  <si>
    <t>99.9.00.85050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</si>
  <si>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содержания специализированной службы по вопросам погребения и похоронногодела , по иным не программным мероприятиям в рамках непрограммного направления расходов органов местного самоуправления (Межбюджетные трансферты)</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</si>
  <si>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</si>
  <si>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Распределение бюджетных ассигнований по разделам, по целевым статьям (муниципальным программам Обильненского сельского поселения, и непрограммным направлениям деятельности), группам видов расходов, разделам, подразделам классификации расходов  бюджета Обильненского сельского поселения Азовского района на 2024 год и плановый период 2025 и 2026 годов</t>
  </si>
  <si>
    <t>2026 г.</t>
  </si>
  <si>
    <t>Обеспечение проведения выборов и референдумов</t>
  </si>
  <si>
    <t>Расходы на подготовку и проведение выборов в органы местного самоуправления в 2026 году по иным не программным расходам</t>
  </si>
  <si>
    <t>91.9.00.20700</t>
  </si>
  <si>
    <t>91.9.0000000</t>
  </si>
  <si>
    <t>02.1.00.28970</t>
  </si>
  <si>
    <t>03.2.00.28300</t>
  </si>
  <si>
    <t>Подпрограмма «Комплексные меры противодействия злоупотреблению наркотиками и их незаконному обороту»</t>
  </si>
  <si>
    <t>Муниципальная программа Обильненского сельского поселения по обеспечнию мер по противодействию коррупции а рамках подпрограммы «Противодействие коррупции  (Иные закупки товаров, работ и услуг для обеспечения государственных (муниципальных) нужд)</t>
  </si>
  <si>
    <t>03.3.00.28790</t>
  </si>
  <si>
    <t>10.1.00.28570</t>
  </si>
  <si>
    <t>09.1.00.28510</t>
  </si>
  <si>
    <t>Национальнннная экономика</t>
  </si>
  <si>
    <t>12</t>
  </si>
  <si>
    <t>99.9.00.28960</t>
  </si>
  <si>
    <t>05.2.00.28630</t>
  </si>
  <si>
    <t xml:space="preserve">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Обильненском сельском поселении" (Иные закупки товаров, работ и услуг для обеспечения государственных (муниципальных) нужд)  </t>
  </si>
  <si>
    <t xml:space="preserve">Расходы на ремонт, обслуживание и содержание пожарного оборудования в рамках подпрограммы "Пожарная безопасность" муниципальной программы Обильненского сельского поселения "Мероприятия, направленные на участие в предупреждении и ликвидации последствий чрезвычайных ситуаций в границах Обильненского сельского поселения"  </t>
  </si>
  <si>
    <t xml:space="preserve">Расходы на участие в мероприятиях по защите населения в рамках подпрограммы "Участие в защите населения"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(Иные закупки товаров, работ и услуг для обеспечения государственных (муниципальных) нужд)  </t>
  </si>
  <si>
    <t xml:space="preserve">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(Иные закупки товаров, работ и услуг для обеспечения государственных (муниципальных) нужд)  </t>
  </si>
  <si>
    <t xml:space="preserve">Расходы на посадку зеленых насаждений в рамках подпрограммы "Озеленение территории" муниципальной программы "Озеленение территории Обильненского сельского поселения" (Иные закупки товаров, работ и услуг для обеспечения государственных (муниципальных) нужд)  </t>
  </si>
  <si>
    <t xml:space="preserve">Расходы на дезинфекцию и дератизацию от насекомых в рамках подпрограммы "Прочее благоустройство" муниципальной программы "Благоустройство территории Обильненского сельского поселения" (Иные закупки товаров, работ и услуг для обеспечения государственных (муниципальных) нужд)  </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</si>
  <si>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Обильненского сельского поселения" (Иные закупки товаров, работ и услуг для обеспечения государственных (муниципальных) нужд)</t>
  </si>
  <si>
    <t xml:space="preserve">Расходы по обустройству и содержанию детских площадок в рамках подпрограммы "Прочее благоустройство" муниципальной программы "Благоустройство территории Обильненского сельского поселения" (Иные закупки товаров, работ и услуг для обеспечения государственных (муниципальных) нужд)  </t>
  </si>
  <si>
    <t xml:space="preserve">Расходы по отлову бродячих животных в рамках подпрограммы "Прочее благоустройство" муниципальной программы "Благоустройство территории Обильненского сельского поселения" (Иные закупки товаров, работ и услуг для обеспечения государственных (муниципальных) нужд)  </t>
  </si>
  <si>
    <t xml:space="preserve">Расходы на разработку проектно-сметной документации на капитальный ремонт здания Дома культуры в рамках подпрограммы "Развитие культуры" муниципальной программы "Развитие культуры Обильненского сельского поселения" (Закупка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</si>
  <si>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Обильненского сельского поселения" (Субсидии бюджетным учреждениям)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</si>
  <si>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Обильненского сельского поселения"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</si>
  <si>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</si>
  <si>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Выполнение других обязательств государства по иным непрограммным мероприятиям органов местного самоуправления</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</si>
  <si>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</si>
  <si>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</si>
  <si>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  </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</si>
  <si>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</si>
  <si>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 xml:space="preserve">Расходы на содержание и ремонт помещения жилого маневренного фонда в рамках подпрограммы "Развитие жилищного хозяйства в Обильненском сельском поселении" муниципальной программы "Обеспечение качественными жилищно-коммунальными услугами населения Обильненского сельского поселения"  </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</si>
  <si>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</si>
  <si>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(Уплата налогов, сборов и иных платежей)</t>
  </si>
  <si>
    <t xml:space="preserve">               </t>
  </si>
  <si>
    <t xml:space="preserve"> Муниципальная программа "Обеспечение качественными жилищно-коммунальными услугами населения Обильненского сельского поселения " </t>
  </si>
  <si>
    <t xml:space="preserve">Расходы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(Иные закупки товаров, работ и услуг для обеспечения государственных (муниципальных) нужд)  </t>
  </si>
  <si>
    <t xml:space="preserve">Расходы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Обильненском сельском поселении" (Иные закупки товаров, работ и услуг для обеспечения государственных (муниципальных) нужд)  </t>
  </si>
  <si>
    <t xml:space="preserve">Расходы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Обильненском сельском поселении" (Иные закупки товаров, работ и услуг для обеспечения государственных (муниципальных) нужд)  </t>
  </si>
  <si>
    <t xml:space="preserve">Расходы на обеспечение реализации комплекса мер по противодействию злоупотреблению наркотиками и их незаконному обороту на территории сельского поселения в рамках подпрограммы "Комплексные меры противодействия злоупотреблению наркотиками и их незаконному обороту" муниципальной программы Обильненского сельского поселения "Обеспечения общественного порядка и противодействие преступности в Обильненском сельском поселении" (Иные закупки товаров, работ и услуг для обеспечения государственных (муниципальных) нужд)  </t>
  </si>
  <si>
    <t xml:space="preserve">Расходы на имущественный взнос "Ростовскому областному фонду содействия капитальному ремонту" в рамках подпрограммы "Развитие жилищного хозяйства в сельском поселении" муниципальной программы "Обеспечение качественными жилищно-коммунальными услугами населения Обильненского  сельского поселения" (Иные закупки товаров, работ и услуг для обеспечения государственных (муниципальных) нужд)  </t>
  </si>
  <si>
    <t xml:space="preserve">Расходы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(Иные закупки товаров, работ и услуг для обеспечения государственных (муниципальных) нужд)  </t>
  </si>
  <si>
    <t>Расходы на содержание зеленых насаждений в рамках подпрограммы "Озеленение территории" муниципальной программы "Озеленение территории Обильненского сельского поселения" (Иные закупки товаров, работ и услуг для обеспечения государственных (муниципальных) нужд)</t>
  </si>
  <si>
    <t xml:space="preserve">Расходы на диспансеризацию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  </t>
  </si>
  <si>
    <t>Расходы на оценку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</si>
  <si>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09.1.00.28280</t>
  </si>
  <si>
    <t>Расходы по уборке и очистки территории сельского поселения в рамках подпрограммы "Прочее благоустройство " муниципальной программы "Благоустройство территории" (Закупка товаров, работ и услуг для обеспечения государственных (муниципальных) нужд)</t>
  </si>
  <si>
    <t>,</t>
  </si>
  <si>
    <t xml:space="preserve">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  </t>
  </si>
  <si>
    <t xml:space="preserve"> Приложени 5</t>
  </si>
  <si>
    <t xml:space="preserve">к  решению  Собрания депутатов Обильненского сельского поселения от 24.12.2024 № 90 "О внесении изменений в решение Собрания депутатов Обильненского сельского поселения от 28.12.2023 года № 63 "О бюджете Обильненского сельского поселения  Азовского района на 2024 год и плановый период 2025 и 2026 годов" </t>
  </si>
</sst>
</file>

<file path=xl/styles.xml><?xml version="1.0" encoding="utf-8"?>
<styleSheet xmlns="http://schemas.openxmlformats.org/spreadsheetml/2006/main">
  <numFmts count="2">
    <numFmt numFmtId="164" formatCode="#,##0.0"/>
    <numFmt numFmtId="165" formatCode="?"/>
  </numFmts>
  <fonts count="26">
    <font>
      <sz val="11"/>
      <color indexed="8"/>
      <name val="Calibri"/>
      <family val="2"/>
      <scheme val="minor"/>
    </font>
    <font>
      <sz val="12"/>
      <color indexed="8"/>
      <name val="Calibri"/>
      <family val="2"/>
      <charset val="204"/>
    </font>
    <font>
      <sz val="12"/>
      <color indexed="8"/>
      <name val="Times New Roman"/>
      <family val="1"/>
      <charset val="204"/>
    </font>
    <font>
      <sz val="14"/>
      <color indexed="8"/>
      <name val="Times New Roman"/>
      <family val="1"/>
      <charset val="204"/>
    </font>
    <font>
      <b/>
      <sz val="14"/>
      <color indexed="0"/>
      <name val="Times New Roman"/>
      <family val="1"/>
      <charset val="204"/>
    </font>
    <font>
      <b/>
      <sz val="12"/>
      <color indexed="0"/>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sz val="12"/>
      <color indexed="0"/>
      <name val="Times New Roman"/>
      <family val="1"/>
      <charset val="204"/>
    </font>
    <font>
      <sz val="14"/>
      <name val="Times New Roman"/>
      <family val="1"/>
      <charset val="204"/>
    </font>
    <font>
      <b/>
      <sz val="14"/>
      <name val="Times New Roman"/>
      <family val="1"/>
      <charset val="204"/>
    </font>
    <font>
      <b/>
      <u/>
      <sz val="14"/>
      <name val="Times New Roman"/>
      <family val="1"/>
      <charset val="204"/>
    </font>
    <font>
      <u/>
      <sz val="14"/>
      <name val="Times New Roman"/>
      <family val="1"/>
      <charset val="204"/>
    </font>
    <font>
      <sz val="10"/>
      <color indexed="8"/>
      <name val="Calibri"/>
      <family val="2"/>
      <scheme val="minor"/>
    </font>
    <font>
      <sz val="10"/>
      <color indexed="8"/>
      <name val="Calibri"/>
      <family val="2"/>
      <charset val="204"/>
    </font>
    <font>
      <sz val="10"/>
      <color indexed="8"/>
      <name val="Times New Roman"/>
      <family val="1"/>
      <charset val="204"/>
    </font>
    <font>
      <b/>
      <sz val="10"/>
      <color indexed="0"/>
      <name val="Times New Roman"/>
      <family val="1"/>
      <charset val="204"/>
    </font>
    <font>
      <b/>
      <sz val="14"/>
      <color indexed="8"/>
      <name val="Calibri"/>
      <family val="2"/>
      <scheme val="minor"/>
    </font>
    <font>
      <b/>
      <sz val="14"/>
      <color indexed="8"/>
      <name val="Times New Roman"/>
      <family val="1"/>
      <charset val="204"/>
    </font>
    <font>
      <b/>
      <sz val="11"/>
      <color indexed="8"/>
      <name val="Calibri"/>
      <family val="2"/>
      <charset val="204"/>
      <scheme val="minor"/>
    </font>
    <font>
      <b/>
      <sz val="14"/>
      <color rgb="FFFF0000"/>
      <name val="Times New Roman"/>
      <family val="1"/>
      <charset val="204"/>
    </font>
    <font>
      <sz val="14"/>
      <color rgb="FFFF0000"/>
      <name val="Times New Roman"/>
      <family val="1"/>
      <charset val="204"/>
    </font>
    <font>
      <b/>
      <u/>
      <sz val="14"/>
      <color rgb="FFFF0000"/>
      <name val="Times New Roman"/>
      <family val="1"/>
      <charset val="204"/>
    </font>
    <font>
      <sz val="14"/>
      <color theme="1"/>
      <name val="Times New Roman"/>
      <family val="1"/>
      <charset val="204"/>
    </font>
    <font>
      <b/>
      <u/>
      <sz val="14"/>
      <color theme="1"/>
      <name val="Times New Roman"/>
      <family val="1"/>
      <charset val="204"/>
    </font>
  </fonts>
  <fills count="4">
    <fill>
      <patternFill patternType="none"/>
    </fill>
    <fill>
      <patternFill patternType="gray125"/>
    </fill>
    <fill>
      <patternFill patternType="none"/>
    </fill>
    <fill>
      <patternFill patternType="solid">
        <fgColor theme="0"/>
        <bgColor indexed="64"/>
      </patternFill>
    </fill>
  </fills>
  <borders count="21">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61">
    <xf numFmtId="0" fontId="0" fillId="0" borderId="0" xfId="0"/>
    <xf numFmtId="0" fontId="1" fillId="2" borderId="1" xfId="0" applyNumberFormat="1" applyFont="1" applyFill="1" applyBorder="1" applyAlignment="1">
      <alignment wrapText="1"/>
    </xf>
    <xf numFmtId="0" fontId="1" fillId="2" borderId="1" xfId="0" applyNumberFormat="1" applyFont="1" applyFill="1" applyBorder="1" applyAlignment="1">
      <alignment horizontal="right" vertical="center"/>
    </xf>
    <xf numFmtId="0" fontId="3" fillId="2" borderId="1" xfId="0" applyNumberFormat="1" applyFont="1" applyFill="1" applyBorder="1" applyAlignment="1">
      <alignment horizontal="right" vertical="center" wrapText="1"/>
    </xf>
    <xf numFmtId="0" fontId="4"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6" fillId="0" borderId="0" xfId="0" applyFont="1"/>
    <xf numFmtId="49" fontId="8" fillId="3" borderId="2" xfId="0" applyNumberFormat="1" applyFont="1" applyFill="1" applyBorder="1" applyAlignment="1">
      <alignment horizontal="center" vertical="center" wrapText="1"/>
    </xf>
    <xf numFmtId="0"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right" vertical="center" wrapText="1"/>
    </xf>
    <xf numFmtId="164" fontId="9" fillId="3" borderId="2" xfId="0" applyNumberFormat="1" applyFont="1" applyFill="1" applyBorder="1" applyAlignment="1">
      <alignment horizontal="right" vertical="center" wrapText="1"/>
    </xf>
    <xf numFmtId="0" fontId="0" fillId="3" borderId="0" xfId="0" applyFont="1" applyFill="1"/>
    <xf numFmtId="164" fontId="0" fillId="3" borderId="0" xfId="0" applyNumberFormat="1" applyFont="1" applyFill="1"/>
    <xf numFmtId="49" fontId="9" fillId="3" borderId="2" xfId="0" applyNumberFormat="1" applyFont="1" applyFill="1" applyBorder="1" applyAlignment="1">
      <alignment horizontal="center" vertical="center" wrapText="1"/>
    </xf>
    <xf numFmtId="49" fontId="10"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0" fontId="3" fillId="0" borderId="0" xfId="0" applyFont="1"/>
    <xf numFmtId="164" fontId="11" fillId="3" borderId="1" xfId="0" applyNumberFormat="1" applyFont="1" applyFill="1" applyBorder="1" applyAlignment="1">
      <alignment horizontal="right" vertical="center" wrapText="1"/>
    </xf>
    <xf numFmtId="0" fontId="3" fillId="3" borderId="1" xfId="0" applyNumberFormat="1" applyFont="1" applyFill="1" applyBorder="1" applyAlignment="1">
      <alignment horizontal="center" vertical="center" wrapText="1"/>
    </xf>
    <xf numFmtId="0" fontId="3" fillId="3" borderId="1" xfId="0" applyNumberFormat="1" applyFont="1" applyFill="1" applyBorder="1" applyAlignment="1">
      <alignment horizontal="right" vertical="center" wrapText="1"/>
    </xf>
    <xf numFmtId="0" fontId="7" fillId="3" borderId="2" xfId="0" applyNumberFormat="1" applyFont="1" applyFill="1" applyBorder="1" applyAlignment="1">
      <alignment vertical="center" wrapText="1"/>
    </xf>
    <xf numFmtId="0" fontId="6" fillId="3" borderId="2" xfId="0" applyNumberFormat="1" applyFont="1" applyFill="1" applyBorder="1" applyAlignment="1">
      <alignment horizontal="center" vertical="center" wrapText="1"/>
    </xf>
    <xf numFmtId="0" fontId="14" fillId="0" borderId="0" xfId="0" applyFont="1"/>
    <xf numFmtId="0" fontId="15" fillId="2" borderId="1" xfId="0" applyNumberFormat="1" applyFont="1" applyFill="1" applyBorder="1" applyAlignment="1">
      <alignment wrapText="1"/>
    </xf>
    <xf numFmtId="0" fontId="16" fillId="3" borderId="1" xfId="0" applyNumberFormat="1" applyFont="1" applyFill="1" applyBorder="1" applyAlignment="1">
      <alignment horizontal="center" vertical="center" wrapText="1"/>
    </xf>
    <xf numFmtId="0" fontId="16" fillId="0" borderId="0" xfId="0" applyFont="1"/>
    <xf numFmtId="0" fontId="16" fillId="0" borderId="0" xfId="0" applyFont="1" applyAlignment="1">
      <alignment wrapText="1"/>
    </xf>
    <xf numFmtId="164" fontId="4" fillId="2" borderId="2" xfId="0" applyNumberFormat="1" applyFont="1" applyFill="1" applyBorder="1" applyAlignment="1">
      <alignment horizontal="right" vertical="center" wrapText="1"/>
    </xf>
    <xf numFmtId="0" fontId="18" fillId="0" borderId="0" xfId="0" applyFont="1"/>
    <xf numFmtId="49" fontId="8" fillId="3" borderId="14" xfId="0" applyNumberFormat="1" applyFont="1" applyFill="1" applyBorder="1" applyAlignment="1">
      <alignment horizontal="center" vertical="center" wrapText="1"/>
    </xf>
    <xf numFmtId="49" fontId="11" fillId="3" borderId="14" xfId="0" applyNumberFormat="1" applyFont="1" applyFill="1" applyBorder="1" applyAlignment="1">
      <alignment horizontal="center" vertical="center" wrapText="1"/>
    </xf>
    <xf numFmtId="49" fontId="10" fillId="3" borderId="14" xfId="0"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9" xfId="0" applyNumberFormat="1"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0" fontId="3" fillId="3" borderId="1" xfId="0" applyFont="1" applyFill="1" applyBorder="1" applyAlignment="1">
      <alignment horizontal="center" vertical="center"/>
    </xf>
    <xf numFmtId="49" fontId="8" fillId="3" borderId="15" xfId="0" applyNumberFormat="1" applyFont="1" applyFill="1" applyBorder="1" applyAlignment="1">
      <alignment horizontal="center" vertical="center" wrapText="1"/>
    </xf>
    <xf numFmtId="2" fontId="3" fillId="0" borderId="2" xfId="0" applyNumberFormat="1" applyFont="1" applyBorder="1" applyAlignment="1">
      <alignment wrapText="1"/>
    </xf>
    <xf numFmtId="0" fontId="3" fillId="0" borderId="2" xfId="0" applyFont="1" applyBorder="1" applyAlignment="1">
      <alignment vertical="center" wrapText="1"/>
    </xf>
    <xf numFmtId="2" fontId="3" fillId="0" borderId="2" xfId="0" applyNumberFormat="1" applyFont="1" applyBorder="1" applyAlignment="1">
      <alignment vertical="center" wrapText="1"/>
    </xf>
    <xf numFmtId="0" fontId="3" fillId="0" borderId="2" xfId="0" applyFont="1" applyBorder="1" applyAlignment="1">
      <alignment wrapText="1"/>
    </xf>
    <xf numFmtId="164" fontId="9" fillId="3" borderId="14" xfId="0" applyNumberFormat="1" applyFont="1" applyFill="1" applyBorder="1" applyAlignment="1">
      <alignment horizontal="right" vertical="center" wrapText="1"/>
    </xf>
    <xf numFmtId="0" fontId="6" fillId="3" borderId="4" xfId="0" applyNumberFormat="1" applyFont="1" applyFill="1" applyBorder="1" applyAlignment="1">
      <alignment horizontal="center" vertical="center" wrapText="1"/>
    </xf>
    <xf numFmtId="49" fontId="8" fillId="3" borderId="5" xfId="0" applyNumberFormat="1" applyFont="1" applyFill="1" applyBorder="1" applyAlignment="1">
      <alignment horizontal="center" vertical="center" wrapText="1"/>
    </xf>
    <xf numFmtId="0" fontId="8" fillId="3" borderId="5" xfId="0" applyNumberFormat="1" applyFont="1" applyFill="1" applyBorder="1" applyAlignment="1">
      <alignment horizontal="center" vertical="center" wrapText="1"/>
    </xf>
    <xf numFmtId="49" fontId="11" fillId="3" borderId="17" xfId="0" applyNumberFormat="1" applyFont="1" applyFill="1" applyBorder="1" applyAlignment="1">
      <alignment horizontal="center" vertical="center" wrapText="1"/>
    </xf>
    <xf numFmtId="0" fontId="11" fillId="3" borderId="17" xfId="0" applyNumberFormat="1" applyFont="1" applyFill="1" applyBorder="1" applyAlignment="1">
      <alignment horizontal="center" vertical="center" wrapText="1"/>
    </xf>
    <xf numFmtId="164" fontId="12" fillId="3" borderId="17" xfId="0" applyNumberFormat="1" applyFont="1" applyFill="1" applyBorder="1" applyAlignment="1">
      <alignment horizontal="right" vertical="center" wrapText="1"/>
    </xf>
    <xf numFmtId="164" fontId="12" fillId="3" borderId="18" xfId="0" applyNumberFormat="1" applyFont="1" applyFill="1" applyBorder="1" applyAlignment="1">
      <alignment horizontal="right" vertical="center" wrapText="1"/>
    </xf>
    <xf numFmtId="49" fontId="8" fillId="3" borderId="4" xfId="0" applyNumberFormat="1" applyFont="1" applyFill="1" applyBorder="1" applyAlignment="1">
      <alignment horizontal="center" vertical="center" wrapText="1"/>
    </xf>
    <xf numFmtId="0" fontId="8" fillId="3" borderId="4" xfId="0" applyNumberFormat="1" applyFont="1" applyFill="1" applyBorder="1" applyAlignment="1">
      <alignment horizontal="center" vertical="center" wrapText="1"/>
    </xf>
    <xf numFmtId="49" fontId="11" fillId="3" borderId="19"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0" fontId="4" fillId="3" borderId="5" xfId="0" applyNumberFormat="1" applyFont="1" applyFill="1" applyBorder="1" applyAlignment="1">
      <alignment horizontal="center" vertical="center" wrapText="1"/>
    </xf>
    <xf numFmtId="49" fontId="8" fillId="3" borderId="19" xfId="0" applyNumberFormat="1" applyFont="1" applyFill="1" applyBorder="1" applyAlignment="1">
      <alignment horizontal="center" vertical="center" wrapText="1"/>
    </xf>
    <xf numFmtId="49" fontId="8" fillId="3" borderId="17" xfId="0" applyNumberFormat="1" applyFont="1" applyFill="1" applyBorder="1" applyAlignment="1">
      <alignment horizontal="center" vertical="center" wrapText="1"/>
    </xf>
    <xf numFmtId="0" fontId="8" fillId="3" borderId="17"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0" fontId="8" fillId="3" borderId="11" xfId="0" applyNumberFormat="1" applyFont="1" applyFill="1" applyBorder="1" applyAlignment="1">
      <alignment horizontal="center" vertical="center" wrapText="1"/>
    </xf>
    <xf numFmtId="0" fontId="19" fillId="0" borderId="16" xfId="0" applyFont="1" applyBorder="1" applyAlignment="1">
      <alignment vertical="center" wrapText="1"/>
    </xf>
    <xf numFmtId="164" fontId="8" fillId="0" borderId="4" xfId="0" applyNumberFormat="1" applyFont="1" applyFill="1" applyBorder="1" applyAlignment="1">
      <alignment horizontal="right" vertical="center" wrapText="1"/>
    </xf>
    <xf numFmtId="49" fontId="7" fillId="3" borderId="19" xfId="0" applyNumberFormat="1" applyFont="1" applyFill="1" applyBorder="1" applyAlignment="1">
      <alignment horizontal="center" vertical="center" wrapText="1"/>
    </xf>
    <xf numFmtId="49" fontId="7" fillId="3" borderId="17" xfId="0" applyNumberFormat="1" applyFont="1" applyFill="1" applyBorder="1" applyAlignment="1">
      <alignment horizontal="center" vertical="center" wrapText="1"/>
    </xf>
    <xf numFmtId="0" fontId="7" fillId="3" borderId="17" xfId="0" applyNumberFormat="1" applyFont="1" applyFill="1" applyBorder="1" applyAlignment="1">
      <alignment horizontal="center" vertical="center" wrapText="1"/>
    </xf>
    <xf numFmtId="49" fontId="10" fillId="3" borderId="6" xfId="0" applyNumberFormat="1" applyFont="1" applyFill="1" applyBorder="1" applyAlignment="1">
      <alignment horizontal="center" vertical="center" wrapText="1"/>
    </xf>
    <xf numFmtId="2" fontId="3" fillId="0" borderId="5" xfId="0" applyNumberFormat="1" applyFont="1" applyBorder="1" applyAlignment="1">
      <alignment vertical="center" wrapText="1"/>
    </xf>
    <xf numFmtId="164" fontId="4" fillId="2" borderId="14" xfId="0" applyNumberFormat="1" applyFont="1" applyFill="1" applyBorder="1" applyAlignment="1">
      <alignment horizontal="right" vertical="center" wrapText="1"/>
    </xf>
    <xf numFmtId="0" fontId="4" fillId="2" borderId="16" xfId="0" applyNumberFormat="1" applyFont="1" applyFill="1" applyBorder="1" applyAlignment="1">
      <alignment vertical="center" wrapText="1"/>
    </xf>
    <xf numFmtId="49" fontId="4" fillId="2" borderId="19"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164" fontId="4" fillId="2" borderId="17" xfId="0" applyNumberFormat="1" applyFont="1" applyFill="1" applyBorder="1" applyAlignment="1">
      <alignment horizontal="right" vertical="center" wrapText="1"/>
    </xf>
    <xf numFmtId="0" fontId="20" fillId="3" borderId="0" xfId="0" applyFont="1" applyFill="1"/>
    <xf numFmtId="49" fontId="11" fillId="3" borderId="9" xfId="0" applyNumberFormat="1" applyFont="1" applyFill="1" applyBorder="1" applyAlignment="1">
      <alignment horizontal="center" vertical="center" wrapText="1"/>
    </xf>
    <xf numFmtId="164" fontId="8" fillId="3" borderId="14" xfId="0" applyNumberFormat="1" applyFont="1" applyFill="1" applyBorder="1" applyAlignment="1">
      <alignment horizontal="right" vertical="center" wrapText="1"/>
    </xf>
    <xf numFmtId="49" fontId="21" fillId="3" borderId="19" xfId="0" applyNumberFormat="1" applyFont="1" applyFill="1" applyBorder="1" applyAlignment="1">
      <alignment horizontal="center" vertical="center" wrapText="1"/>
    </xf>
    <xf numFmtId="49" fontId="22" fillId="3" borderId="17" xfId="0" applyNumberFormat="1" applyFont="1" applyFill="1" applyBorder="1" applyAlignment="1">
      <alignment horizontal="center" vertical="center" wrapText="1"/>
    </xf>
    <xf numFmtId="0" fontId="22" fillId="3" borderId="17"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165" fontId="10" fillId="3" borderId="2" xfId="0" applyNumberFormat="1" applyFont="1" applyFill="1" applyBorder="1" applyAlignment="1">
      <alignment vertical="justify" wrapText="1"/>
    </xf>
    <xf numFmtId="165" fontId="10" fillId="3" borderId="4" xfId="0" applyNumberFormat="1" applyFont="1" applyFill="1" applyBorder="1" applyAlignment="1">
      <alignment vertical="center" wrapText="1"/>
    </xf>
    <xf numFmtId="1" fontId="10" fillId="3" borderId="2" xfId="0" applyNumberFormat="1" applyFont="1" applyFill="1" applyBorder="1" applyAlignment="1">
      <alignment vertical="center" wrapText="1"/>
    </xf>
    <xf numFmtId="165" fontId="10" fillId="3" borderId="2" xfId="0" applyNumberFormat="1" applyFont="1" applyFill="1" applyBorder="1" applyAlignment="1">
      <alignment vertical="center" wrapText="1"/>
    </xf>
    <xf numFmtId="0" fontId="11" fillId="3" borderId="16" xfId="0" applyNumberFormat="1" applyFont="1" applyFill="1" applyBorder="1" applyAlignment="1">
      <alignment vertical="center" wrapText="1"/>
    </xf>
    <xf numFmtId="0" fontId="8" fillId="3" borderId="5" xfId="0" applyNumberFormat="1" applyFont="1" applyFill="1" applyBorder="1" applyAlignment="1">
      <alignment vertical="center" wrapText="1"/>
    </xf>
    <xf numFmtId="165" fontId="8" fillId="3" borderId="4" xfId="0" applyNumberFormat="1" applyFont="1" applyFill="1" applyBorder="1" applyAlignment="1">
      <alignment vertical="center" wrapText="1"/>
    </xf>
    <xf numFmtId="0" fontId="11" fillId="3" borderId="5" xfId="0" applyNumberFormat="1" applyFont="1" applyFill="1" applyBorder="1" applyAlignment="1">
      <alignment vertical="center" wrapText="1"/>
    </xf>
    <xf numFmtId="0" fontId="8" fillId="3" borderId="2" xfId="0" applyNumberFormat="1" applyFont="1" applyFill="1" applyBorder="1" applyAlignment="1">
      <alignment vertical="center" wrapText="1"/>
    </xf>
    <xf numFmtId="0" fontId="11" fillId="3" borderId="2" xfId="0" applyNumberFormat="1" applyFont="1" applyFill="1" applyBorder="1" applyAlignment="1">
      <alignment vertical="center" wrapText="1"/>
    </xf>
    <xf numFmtId="165" fontId="10" fillId="3" borderId="11" xfId="0" applyNumberFormat="1" applyFont="1" applyFill="1" applyBorder="1" applyAlignment="1">
      <alignment horizontal="justify" vertical="center" wrapText="1"/>
    </xf>
    <xf numFmtId="165" fontId="8" fillId="3" borderId="11" xfId="0" applyNumberFormat="1" applyFont="1" applyFill="1" applyBorder="1" applyAlignment="1">
      <alignment vertical="center" wrapText="1"/>
    </xf>
    <xf numFmtId="0" fontId="3" fillId="0" borderId="2" xfId="0" applyNumberFormat="1" applyFont="1" applyBorder="1" applyAlignment="1">
      <alignment vertical="center" wrapText="1"/>
    </xf>
    <xf numFmtId="165" fontId="11" fillId="3" borderId="16" xfId="0" applyNumberFormat="1" applyFont="1" applyFill="1" applyBorder="1" applyAlignment="1">
      <alignment vertical="center" wrapText="1"/>
    </xf>
    <xf numFmtId="165" fontId="8" fillId="3" borderId="5" xfId="0" applyNumberFormat="1" applyFont="1" applyFill="1" applyBorder="1" applyAlignment="1">
      <alignment vertical="center" wrapText="1"/>
    </xf>
    <xf numFmtId="165" fontId="8" fillId="3" borderId="2" xfId="0" applyNumberFormat="1" applyFont="1" applyFill="1" applyBorder="1" applyAlignment="1">
      <alignment vertical="center" wrapText="1"/>
    </xf>
    <xf numFmtId="165" fontId="10" fillId="3" borderId="2" xfId="0" applyNumberFormat="1" applyFont="1" applyFill="1" applyBorder="1" applyAlignment="1">
      <alignment horizontal="justify" vertical="center" wrapText="1"/>
    </xf>
    <xf numFmtId="49" fontId="11" fillId="3" borderId="16" xfId="0" applyNumberFormat="1" applyFont="1" applyFill="1" applyBorder="1" applyAlignment="1">
      <alignment horizontal="justify" vertical="center" wrapText="1"/>
    </xf>
    <xf numFmtId="49" fontId="10" fillId="3" borderId="5" xfId="0" applyNumberFormat="1" applyFont="1" applyFill="1" applyBorder="1" applyAlignment="1">
      <alignment horizontal="justify" vertical="center" wrapText="1"/>
    </xf>
    <xf numFmtId="165" fontId="10" fillId="3" borderId="4" xfId="0" applyNumberFormat="1" applyFont="1" applyFill="1" applyBorder="1" applyAlignment="1">
      <alignment horizontal="justify" vertical="center" wrapText="1"/>
    </xf>
    <xf numFmtId="0" fontId="8" fillId="3" borderId="4" xfId="0" applyNumberFormat="1" applyFont="1" applyFill="1" applyBorder="1" applyAlignment="1">
      <alignment vertical="center" wrapText="1"/>
    </xf>
    <xf numFmtId="0" fontId="0" fillId="3" borderId="20" xfId="0" applyFont="1" applyFill="1" applyBorder="1"/>
    <xf numFmtId="165" fontId="24" fillId="3" borderId="4" xfId="0" applyNumberFormat="1" applyFont="1" applyFill="1" applyBorder="1" applyAlignment="1">
      <alignment vertical="center" wrapText="1"/>
    </xf>
    <xf numFmtId="165" fontId="24" fillId="3" borderId="2" xfId="0" applyNumberFormat="1" applyFont="1" applyFill="1" applyBorder="1" applyAlignment="1">
      <alignment vertical="center" wrapText="1"/>
    </xf>
    <xf numFmtId="165" fontId="24" fillId="3" borderId="11" xfId="0" applyNumberFormat="1" applyFont="1" applyFill="1" applyBorder="1" applyAlignment="1">
      <alignment vertical="center" wrapText="1"/>
    </xf>
    <xf numFmtId="0" fontId="24" fillId="3" borderId="4" xfId="0" applyNumberFormat="1" applyFont="1" applyFill="1" applyBorder="1" applyAlignment="1">
      <alignment horizontal="center" vertical="center" wrapText="1"/>
    </xf>
    <xf numFmtId="49" fontId="24" fillId="3" borderId="4" xfId="0" applyNumberFormat="1" applyFont="1" applyFill="1" applyBorder="1" applyAlignment="1">
      <alignment horizontal="center" vertical="center" wrapText="1"/>
    </xf>
    <xf numFmtId="164" fontId="24" fillId="0" borderId="4" xfId="0" applyNumberFormat="1" applyFont="1" applyFill="1" applyBorder="1" applyAlignment="1">
      <alignment horizontal="right" vertical="center" wrapText="1"/>
    </xf>
    <xf numFmtId="49" fontId="24" fillId="3" borderId="2" xfId="0" applyNumberFormat="1" applyFont="1" applyFill="1" applyBorder="1" applyAlignment="1">
      <alignment horizontal="center" vertical="center" wrapText="1"/>
    </xf>
    <xf numFmtId="164" fontId="11" fillId="2" borderId="17" xfId="0" applyNumberFormat="1" applyFont="1" applyFill="1" applyBorder="1" applyAlignment="1">
      <alignment horizontal="right" vertical="center" wrapText="1"/>
    </xf>
    <xf numFmtId="164" fontId="11" fillId="2" borderId="18" xfId="0" applyNumberFormat="1" applyFont="1" applyFill="1" applyBorder="1" applyAlignment="1">
      <alignment horizontal="right" vertical="center" wrapText="1"/>
    </xf>
    <xf numFmtId="164" fontId="8" fillId="0" borderId="5" xfId="0" applyNumberFormat="1" applyFont="1" applyFill="1" applyBorder="1" applyAlignment="1">
      <alignment horizontal="right" vertical="center" wrapText="1"/>
    </xf>
    <xf numFmtId="0" fontId="8" fillId="0" borderId="4" xfId="0" applyNumberFormat="1" applyFont="1" applyFill="1" applyBorder="1" applyAlignment="1">
      <alignment horizontal="right" vertical="center" wrapText="1"/>
    </xf>
    <xf numFmtId="164" fontId="23" fillId="0" borderId="17" xfId="0" applyNumberFormat="1" applyFont="1" applyFill="1" applyBorder="1" applyAlignment="1">
      <alignment horizontal="right" vertical="center" wrapText="1"/>
    </xf>
    <xf numFmtId="164" fontId="11" fillId="0" borderId="17" xfId="0" applyNumberFormat="1" applyFont="1" applyFill="1" applyBorder="1" applyAlignment="1">
      <alignment horizontal="right" vertical="center" wrapText="1"/>
    </xf>
    <xf numFmtId="164" fontId="12" fillId="0" borderId="17" xfId="0" applyNumberFormat="1" applyFont="1" applyFill="1" applyBorder="1" applyAlignment="1">
      <alignment horizontal="right" vertical="center" wrapText="1"/>
    </xf>
    <xf numFmtId="164" fontId="12" fillId="0" borderId="18" xfId="0" applyNumberFormat="1" applyFont="1" applyFill="1" applyBorder="1" applyAlignment="1">
      <alignment horizontal="right" vertical="center" wrapText="1"/>
    </xf>
    <xf numFmtId="164" fontId="11" fillId="0" borderId="5" xfId="0" applyNumberFormat="1" applyFont="1" applyFill="1" applyBorder="1" applyAlignment="1">
      <alignment horizontal="right" vertical="center" wrapText="1"/>
    </xf>
    <xf numFmtId="164" fontId="4" fillId="0" borderId="5" xfId="0" applyNumberFormat="1" applyFont="1" applyFill="1" applyBorder="1" applyAlignment="1">
      <alignment horizontal="right" vertical="center" wrapText="1"/>
    </xf>
    <xf numFmtId="164" fontId="13"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vertical="center" wrapText="1"/>
    </xf>
    <xf numFmtId="164" fontId="8" fillId="0" borderId="2" xfId="0" applyNumberFormat="1" applyFont="1" applyFill="1" applyBorder="1" applyAlignment="1">
      <alignment horizontal="right" vertical="center" wrapText="1"/>
    </xf>
    <xf numFmtId="164" fontId="11" fillId="0" borderId="2" xfId="0" applyNumberFormat="1" applyFont="1" applyFill="1" applyBorder="1" applyAlignment="1">
      <alignment horizontal="right" vertical="center" wrapText="1"/>
    </xf>
    <xf numFmtId="164" fontId="4" fillId="0" borderId="2" xfId="0" applyNumberFormat="1" applyFont="1" applyFill="1" applyBorder="1" applyAlignment="1">
      <alignment horizontal="right" vertical="center" wrapText="1"/>
    </xf>
    <xf numFmtId="164" fontId="8" fillId="0" borderId="11" xfId="0" applyNumberFormat="1" applyFont="1" applyFill="1" applyBorder="1" applyAlignment="1">
      <alignment horizontal="right" vertical="center" wrapText="1"/>
    </xf>
    <xf numFmtId="0" fontId="8" fillId="0" borderId="11" xfId="0" applyNumberFormat="1" applyFont="1" applyFill="1" applyBorder="1" applyAlignment="1">
      <alignment horizontal="right" vertical="center" wrapText="1"/>
    </xf>
    <xf numFmtId="164" fontId="8" fillId="0" borderId="17" xfId="0" applyNumberFormat="1" applyFont="1" applyFill="1" applyBorder="1" applyAlignment="1">
      <alignment horizontal="right" vertical="center" wrapText="1"/>
    </xf>
    <xf numFmtId="164" fontId="4" fillId="0" borderId="17" xfId="0" applyNumberFormat="1" applyFont="1" applyFill="1" applyBorder="1" applyAlignment="1">
      <alignment horizontal="right" vertical="center" wrapText="1"/>
    </xf>
    <xf numFmtId="164" fontId="10" fillId="0" borderId="5" xfId="0" applyNumberFormat="1" applyFont="1" applyFill="1" applyBorder="1" applyAlignment="1">
      <alignment horizontal="right" vertical="center" wrapText="1"/>
    </xf>
    <xf numFmtId="0" fontId="8" fillId="0" borderId="2" xfId="0" applyNumberFormat="1" applyFont="1" applyFill="1" applyBorder="1" applyAlignment="1">
      <alignment horizontal="right" vertical="center" wrapText="1"/>
    </xf>
    <xf numFmtId="164" fontId="13" fillId="0" borderId="2" xfId="0" applyNumberFormat="1" applyFont="1" applyFill="1" applyBorder="1" applyAlignment="1">
      <alignment horizontal="right" vertical="center" wrapText="1"/>
    </xf>
    <xf numFmtId="0" fontId="24" fillId="0" borderId="4" xfId="0" applyNumberFormat="1" applyFont="1" applyFill="1" applyBorder="1" applyAlignment="1">
      <alignment horizontal="right" vertical="center" wrapText="1"/>
    </xf>
    <xf numFmtId="0" fontId="8" fillId="0" borderId="5" xfId="0" applyNumberFormat="1" applyFont="1" applyFill="1" applyBorder="1" applyAlignment="1">
      <alignment horizontal="right" vertical="center" wrapText="1"/>
    </xf>
    <xf numFmtId="164" fontId="10" fillId="0" borderId="2" xfId="0" applyNumberFormat="1" applyFont="1" applyFill="1" applyBorder="1" applyAlignment="1">
      <alignment horizontal="right"/>
    </xf>
    <xf numFmtId="4" fontId="10" fillId="0" borderId="2" xfId="0" applyNumberFormat="1" applyFont="1" applyFill="1" applyBorder="1" applyAlignment="1">
      <alignment horizontal="right"/>
    </xf>
    <xf numFmtId="0" fontId="8" fillId="0" borderId="17" xfId="0" applyNumberFormat="1" applyFont="1" applyFill="1" applyBorder="1" applyAlignment="1">
      <alignment horizontal="right" vertical="center" wrapText="1"/>
    </xf>
    <xf numFmtId="164" fontId="8" fillId="0" borderId="18" xfId="0" applyNumberFormat="1" applyFont="1" applyFill="1" applyBorder="1" applyAlignment="1">
      <alignment horizontal="right" vertical="center" wrapText="1"/>
    </xf>
    <xf numFmtId="164" fontId="25" fillId="0" borderId="18" xfId="0" applyNumberFormat="1" applyFont="1" applyFill="1" applyBorder="1" applyAlignment="1">
      <alignment horizontal="right" vertical="center" wrapText="1"/>
    </xf>
    <xf numFmtId="0" fontId="11" fillId="0" borderId="2" xfId="0" applyNumberFormat="1" applyFont="1" applyFill="1" applyBorder="1" applyAlignment="1">
      <alignment horizontal="right" vertical="center" wrapText="1"/>
    </xf>
    <xf numFmtId="164" fontId="13" fillId="3" borderId="2" xfId="0" applyNumberFormat="1" applyFont="1" applyFill="1" applyBorder="1" applyAlignment="1">
      <alignment horizontal="right" vertical="center" wrapText="1"/>
    </xf>
    <xf numFmtId="164" fontId="25" fillId="0" borderId="17" xfId="0" applyNumberFormat="1" applyFont="1" applyFill="1" applyBorder="1" applyAlignment="1">
      <alignment horizontal="right" vertical="center" wrapText="1"/>
    </xf>
    <xf numFmtId="0" fontId="6" fillId="2" borderId="1" xfId="0" applyNumberFormat="1" applyFont="1" applyFill="1" applyBorder="1" applyAlignment="1">
      <alignment horizontal="right" vertical="center"/>
    </xf>
    <xf numFmtId="0" fontId="3" fillId="0" borderId="1" xfId="0" applyFont="1" applyBorder="1" applyAlignment="1">
      <alignment horizontal="right"/>
    </xf>
    <xf numFmtId="0" fontId="6" fillId="0" borderId="1" xfId="0" applyFont="1" applyBorder="1" applyAlignment="1">
      <alignment horizontal="right"/>
    </xf>
    <xf numFmtId="2" fontId="3" fillId="0" borderId="1" xfId="0" applyNumberFormat="1" applyFont="1" applyBorder="1" applyAlignment="1">
      <alignment vertical="distributed" wrapText="1"/>
    </xf>
    <xf numFmtId="0" fontId="5" fillId="2" borderId="2"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17" fillId="3" borderId="6" xfId="0" applyNumberFormat="1" applyFont="1" applyFill="1" applyBorder="1" applyAlignment="1">
      <alignment horizontal="center" vertical="center" wrapText="1"/>
    </xf>
    <xf numFmtId="0" fontId="17" fillId="3" borderId="3" xfId="0" applyNumberFormat="1" applyFont="1" applyFill="1" applyBorder="1" applyAlignment="1">
      <alignment horizontal="center" vertical="center" wrapText="1"/>
    </xf>
    <xf numFmtId="0" fontId="7" fillId="3" borderId="7" xfId="0" applyNumberFormat="1" applyFont="1" applyFill="1" applyBorder="1" applyAlignment="1">
      <alignment horizontal="center" vertical="center" wrapText="1"/>
    </xf>
    <xf numFmtId="0" fontId="7" fillId="3" borderId="8" xfId="0" applyNumberFormat="1" applyFont="1" applyFill="1" applyBorder="1" applyAlignment="1">
      <alignment horizontal="center" vertical="center" wrapText="1"/>
    </xf>
    <xf numFmtId="0" fontId="7" fillId="3" borderId="6" xfId="0" applyNumberFormat="1" applyFont="1" applyFill="1" applyBorder="1" applyAlignment="1">
      <alignment horizontal="center" vertical="center" wrapText="1"/>
    </xf>
    <xf numFmtId="0" fontId="7" fillId="3" borderId="10" xfId="0" applyNumberFormat="1" applyFont="1" applyFill="1" applyBorder="1" applyAlignment="1">
      <alignment horizontal="center" vertical="center" wrapText="1"/>
    </xf>
    <xf numFmtId="0" fontId="7" fillId="3" borderId="1" xfId="0" applyNumberFormat="1" applyFont="1" applyFill="1" applyBorder="1" applyAlignment="1">
      <alignment horizontal="center" vertical="center" wrapText="1"/>
    </xf>
    <xf numFmtId="0" fontId="7" fillId="3" borderId="3" xfId="0" applyNumberFormat="1" applyFont="1" applyFill="1" applyBorder="1" applyAlignment="1">
      <alignment horizontal="center" vertical="center" wrapText="1"/>
    </xf>
    <xf numFmtId="0" fontId="7" fillId="3" borderId="4" xfId="0" applyNumberFormat="1" applyFont="1" applyFill="1" applyBorder="1" applyAlignment="1">
      <alignment horizontal="center" vertical="center" wrapText="1"/>
    </xf>
    <xf numFmtId="0" fontId="7" fillId="3" borderId="11" xfId="0" applyNumberFormat="1" applyFont="1" applyFill="1" applyBorder="1" applyAlignment="1">
      <alignment horizontal="center" vertical="center" wrapText="1"/>
    </xf>
    <xf numFmtId="0" fontId="7" fillId="3" borderId="12" xfId="0" applyNumberFormat="1" applyFont="1" applyFill="1" applyBorder="1" applyAlignment="1">
      <alignment horizontal="center" vertical="center" wrapText="1"/>
    </xf>
    <xf numFmtId="0" fontId="7" fillId="3" borderId="13" xfId="0" applyNumberFormat="1" applyFont="1" applyFill="1" applyBorder="1" applyAlignment="1">
      <alignment horizontal="center" vertical="center" wrapText="1"/>
    </xf>
    <xf numFmtId="0" fontId="7" fillId="3" borderId="14" xfId="0" applyNumberFormat="1" applyFont="1" applyFill="1" applyBorder="1" applyAlignment="1">
      <alignment horizontal="center" vertical="center" wrapText="1"/>
    </xf>
    <xf numFmtId="0" fontId="4" fillId="3"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T92"/>
  <sheetViews>
    <sheetView tabSelected="1" view="pageBreakPreview" zoomScale="55" zoomScaleNormal="100" zoomScaleSheetLayoutView="55" workbookViewId="0">
      <selection activeCell="AQ10" sqref="AQ10"/>
    </sheetView>
  </sheetViews>
  <sheetFormatPr defaultRowHeight="14.4" customHeight="1"/>
  <cols>
    <col min="1" max="1" width="71.5546875" style="22" customWidth="1"/>
    <col min="2" max="2" width="20.109375" customWidth="1"/>
    <col min="3" max="16" width="12.6640625" hidden="1" customWidth="1"/>
    <col min="17" max="17" width="8.6640625" customWidth="1"/>
    <col min="18" max="18" width="9" customWidth="1"/>
    <col min="19" max="19" width="7.5546875" customWidth="1"/>
    <col min="20" max="20" width="16.33203125" customWidth="1"/>
    <col min="21" max="33" width="8" hidden="1"/>
    <col min="34" max="34" width="20" customWidth="1"/>
    <col min="35" max="37" width="8" hidden="1"/>
    <col min="38" max="38" width="21.88671875" customWidth="1"/>
    <col min="39" max="41" width="8" hidden="1"/>
  </cols>
  <sheetData>
    <row r="1" spans="1:41" ht="24" customHeight="1">
      <c r="Q1" s="6"/>
      <c r="R1" s="6"/>
      <c r="S1" s="142" t="s">
        <v>170</v>
      </c>
      <c r="T1" s="143"/>
      <c r="U1" s="143"/>
      <c r="V1" s="143"/>
      <c r="W1" s="143"/>
      <c r="X1" s="143"/>
      <c r="Y1" s="143"/>
      <c r="Z1" s="143"/>
      <c r="AA1" s="143"/>
      <c r="AB1" s="143"/>
      <c r="AC1" s="143"/>
      <c r="AD1" s="143"/>
      <c r="AE1" s="143"/>
      <c r="AF1" s="143"/>
      <c r="AG1" s="143"/>
      <c r="AH1" s="143"/>
      <c r="AI1" s="143"/>
      <c r="AJ1" s="143"/>
      <c r="AK1" s="143"/>
      <c r="AL1" s="143"/>
    </row>
    <row r="2" spans="1:41" ht="14.4" customHeight="1">
      <c r="B2" s="144" t="s">
        <v>171</v>
      </c>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144"/>
      <c r="AK2" s="144"/>
      <c r="AL2" s="144"/>
    </row>
    <row r="3" spans="1:41" ht="24" customHeight="1">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row>
    <row r="4" spans="1:41" ht="24.6" customHeight="1">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144"/>
    </row>
    <row r="5" spans="1:41" ht="36.6" customHeight="1">
      <c r="A5" s="23"/>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2"/>
      <c r="AN5" s="2"/>
      <c r="AO5" s="2"/>
    </row>
    <row r="6" spans="1:41" ht="18">
      <c r="A6" s="23"/>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2"/>
      <c r="AN6" s="2"/>
      <c r="AO6" s="2"/>
    </row>
    <row r="7" spans="1:41" ht="15.6">
      <c r="A7" s="23"/>
      <c r="B7" s="1"/>
      <c r="C7" s="1"/>
      <c r="D7" s="1"/>
      <c r="E7" s="1"/>
      <c r="F7" s="1"/>
      <c r="G7" s="1"/>
      <c r="H7" s="1"/>
      <c r="I7" s="1"/>
      <c r="J7" s="1"/>
      <c r="K7" s="1"/>
      <c r="L7" s="1"/>
      <c r="M7" s="1"/>
      <c r="N7" s="1"/>
      <c r="O7" s="1"/>
      <c r="P7" s="1"/>
      <c r="Q7" s="1"/>
      <c r="R7" s="1"/>
      <c r="S7" s="1"/>
      <c r="T7" s="2"/>
      <c r="U7" s="2"/>
      <c r="V7" s="2"/>
      <c r="W7" s="2"/>
      <c r="X7" s="2"/>
      <c r="Y7" s="2"/>
      <c r="Z7" s="2"/>
      <c r="AA7" s="2"/>
      <c r="AB7" s="2"/>
      <c r="AC7" s="2"/>
      <c r="AD7" s="2"/>
      <c r="AE7" s="2"/>
      <c r="AF7" s="2"/>
      <c r="AG7" s="2"/>
      <c r="AH7" s="2"/>
      <c r="AI7" s="2"/>
      <c r="AJ7" s="2"/>
      <c r="AK7" s="2"/>
      <c r="AL7" s="2"/>
      <c r="AM7" s="2"/>
      <c r="AN7" s="2"/>
      <c r="AO7" s="2"/>
    </row>
    <row r="8" spans="1:41" ht="85.5" customHeight="1">
      <c r="A8" s="146" t="s">
        <v>117</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4"/>
      <c r="AN8" s="4"/>
      <c r="AO8" s="4"/>
    </row>
    <row r="9" spans="1:41" ht="24.75" customHeight="1">
      <c r="A9" s="24"/>
      <c r="B9" s="18"/>
      <c r="C9" s="18"/>
      <c r="D9" s="18"/>
      <c r="E9" s="18"/>
      <c r="F9" s="18"/>
      <c r="G9" s="18"/>
      <c r="H9" s="18"/>
      <c r="I9" s="18"/>
      <c r="J9" s="18"/>
      <c r="K9" s="18"/>
      <c r="L9" s="18"/>
      <c r="M9" s="18"/>
      <c r="N9" s="18"/>
      <c r="O9" s="18"/>
      <c r="P9" s="18"/>
      <c r="Q9" s="18"/>
      <c r="R9" s="18"/>
      <c r="S9" s="18"/>
      <c r="T9" s="19"/>
      <c r="U9" s="19"/>
      <c r="V9" s="19"/>
      <c r="W9" s="19"/>
      <c r="X9" s="19"/>
      <c r="Y9" s="19"/>
      <c r="Z9" s="19"/>
      <c r="AA9" s="19"/>
      <c r="AB9" s="19"/>
      <c r="AC9" s="19"/>
      <c r="AD9" s="19"/>
      <c r="AE9" s="19"/>
      <c r="AF9" s="19"/>
      <c r="AG9" s="19"/>
      <c r="AH9" s="19"/>
      <c r="AI9" s="19"/>
      <c r="AJ9" s="19"/>
      <c r="AK9" s="19"/>
      <c r="AL9" s="19" t="s">
        <v>74</v>
      </c>
      <c r="AM9" s="3"/>
      <c r="AN9" s="3"/>
      <c r="AO9" s="3"/>
    </row>
    <row r="10" spans="1:41" ht="22.5" customHeight="1">
      <c r="A10" s="147" t="s">
        <v>0</v>
      </c>
      <c r="B10" s="149" t="s">
        <v>1</v>
      </c>
      <c r="C10" s="150"/>
      <c r="D10" s="150"/>
      <c r="E10" s="150"/>
      <c r="F10" s="150"/>
      <c r="G10" s="150"/>
      <c r="H10" s="150"/>
      <c r="I10" s="150"/>
      <c r="J10" s="150"/>
      <c r="K10" s="150"/>
      <c r="L10" s="150"/>
      <c r="M10" s="150"/>
      <c r="N10" s="150"/>
      <c r="O10" s="150"/>
      <c r="P10" s="151"/>
      <c r="Q10" s="155" t="s">
        <v>2</v>
      </c>
      <c r="R10" s="155" t="s">
        <v>3</v>
      </c>
      <c r="S10" s="155" t="s">
        <v>9</v>
      </c>
      <c r="T10" s="157" t="s">
        <v>4</v>
      </c>
      <c r="U10" s="158"/>
      <c r="V10" s="158"/>
      <c r="W10" s="158"/>
      <c r="X10" s="158"/>
      <c r="Y10" s="158"/>
      <c r="Z10" s="158"/>
      <c r="AA10" s="158"/>
      <c r="AB10" s="158"/>
      <c r="AC10" s="158"/>
      <c r="AD10" s="158"/>
      <c r="AE10" s="158"/>
      <c r="AF10" s="158"/>
      <c r="AG10" s="158"/>
      <c r="AH10" s="158"/>
      <c r="AI10" s="158"/>
      <c r="AJ10" s="158"/>
      <c r="AK10" s="158"/>
      <c r="AL10" s="159"/>
      <c r="AM10" s="145" t="s">
        <v>10</v>
      </c>
      <c r="AN10" s="145" t="s">
        <v>11</v>
      </c>
      <c r="AO10" s="145" t="s">
        <v>12</v>
      </c>
    </row>
    <row r="11" spans="1:41" ht="15" customHeight="1">
      <c r="A11" s="148"/>
      <c r="B11" s="152"/>
      <c r="C11" s="153"/>
      <c r="D11" s="153"/>
      <c r="E11" s="153"/>
      <c r="F11" s="153"/>
      <c r="G11" s="153"/>
      <c r="H11" s="153"/>
      <c r="I11" s="153"/>
      <c r="J11" s="153"/>
      <c r="K11" s="153"/>
      <c r="L11" s="153"/>
      <c r="M11" s="153"/>
      <c r="N11" s="153"/>
      <c r="O11" s="153"/>
      <c r="P11" s="154"/>
      <c r="Q11" s="156"/>
      <c r="R11" s="156"/>
      <c r="S11" s="156"/>
      <c r="T11" s="160" t="s">
        <v>77</v>
      </c>
      <c r="U11" s="20" t="s">
        <v>5</v>
      </c>
      <c r="V11" s="20" t="s">
        <v>6</v>
      </c>
      <c r="W11" s="20" t="s">
        <v>7</v>
      </c>
      <c r="X11" s="20" t="s">
        <v>4</v>
      </c>
      <c r="Y11" s="20" t="s">
        <v>5</v>
      </c>
      <c r="Z11" s="20" t="s">
        <v>6</v>
      </c>
      <c r="AA11" s="20" t="s">
        <v>7</v>
      </c>
      <c r="AB11" s="20" t="s">
        <v>8</v>
      </c>
      <c r="AC11" s="20" t="s">
        <v>4</v>
      </c>
      <c r="AD11" s="20" t="s">
        <v>5</v>
      </c>
      <c r="AE11" s="20" t="s">
        <v>6</v>
      </c>
      <c r="AF11" s="20" t="s">
        <v>7</v>
      </c>
      <c r="AG11" s="20" t="s">
        <v>8</v>
      </c>
      <c r="AH11" s="160" t="s">
        <v>93</v>
      </c>
      <c r="AI11" s="20" t="s">
        <v>5</v>
      </c>
      <c r="AJ11" s="20" t="s">
        <v>6</v>
      </c>
      <c r="AK11" s="20" t="s">
        <v>7</v>
      </c>
      <c r="AL11" s="160" t="s">
        <v>118</v>
      </c>
      <c r="AM11" s="145" t="s">
        <v>5</v>
      </c>
      <c r="AN11" s="145" t="s">
        <v>6</v>
      </c>
      <c r="AO11" s="145" t="s">
        <v>7</v>
      </c>
    </row>
    <row r="12" spans="1:41" ht="18.75" hidden="1" customHeight="1">
      <c r="A12" s="148"/>
      <c r="B12" s="152"/>
      <c r="C12" s="153"/>
      <c r="D12" s="153"/>
      <c r="E12" s="153"/>
      <c r="F12" s="153"/>
      <c r="G12" s="153"/>
      <c r="H12" s="153"/>
      <c r="I12" s="153"/>
      <c r="J12" s="153"/>
      <c r="K12" s="153"/>
      <c r="L12" s="153"/>
      <c r="M12" s="153"/>
      <c r="N12" s="153"/>
      <c r="O12" s="153"/>
      <c r="P12" s="154"/>
      <c r="Q12" s="156"/>
      <c r="R12" s="156"/>
      <c r="S12" s="156"/>
      <c r="T12" s="156"/>
      <c r="U12" s="21"/>
      <c r="V12" s="21"/>
      <c r="W12" s="21"/>
      <c r="X12" s="21"/>
      <c r="Y12" s="21"/>
      <c r="Z12" s="21"/>
      <c r="AA12" s="21"/>
      <c r="AB12" s="21"/>
      <c r="AC12" s="21"/>
      <c r="AD12" s="21"/>
      <c r="AE12" s="21"/>
      <c r="AF12" s="21"/>
      <c r="AG12" s="21"/>
      <c r="AH12" s="156"/>
      <c r="AI12" s="21"/>
      <c r="AJ12" s="21"/>
      <c r="AK12" s="21"/>
      <c r="AL12" s="156"/>
      <c r="AM12" s="5"/>
      <c r="AN12" s="5"/>
      <c r="AO12" s="5"/>
    </row>
    <row r="13" spans="1:41" ht="18.600000000000001" thickBot="1">
      <c r="A13" s="148"/>
      <c r="B13" s="152"/>
      <c r="C13" s="153"/>
      <c r="D13" s="153"/>
      <c r="E13" s="153"/>
      <c r="F13" s="153"/>
      <c r="G13" s="153"/>
      <c r="H13" s="153"/>
      <c r="I13" s="153"/>
      <c r="J13" s="153"/>
      <c r="K13" s="153"/>
      <c r="L13" s="153"/>
      <c r="M13" s="153"/>
      <c r="N13" s="153"/>
      <c r="O13" s="153"/>
      <c r="P13" s="154"/>
      <c r="Q13" s="156"/>
      <c r="R13" s="156"/>
      <c r="S13" s="156"/>
      <c r="T13" s="156"/>
      <c r="U13" s="42"/>
      <c r="V13" s="42"/>
      <c r="W13" s="42"/>
      <c r="X13" s="42"/>
      <c r="Y13" s="42"/>
      <c r="Z13" s="42"/>
      <c r="AA13" s="42"/>
      <c r="AB13" s="42"/>
      <c r="AC13" s="42"/>
      <c r="AD13" s="42"/>
      <c r="AE13" s="42"/>
      <c r="AF13" s="42"/>
      <c r="AG13" s="42"/>
      <c r="AH13" s="156"/>
      <c r="AI13" s="42"/>
      <c r="AJ13" s="42"/>
      <c r="AK13" s="42"/>
      <c r="AL13" s="156"/>
      <c r="AM13" s="5"/>
      <c r="AN13" s="5"/>
      <c r="AO13" s="5"/>
    </row>
    <row r="14" spans="1:41" s="11" customFormat="1" ht="48" customHeight="1" thickBot="1">
      <c r="A14" s="84" t="s">
        <v>95</v>
      </c>
      <c r="B14" s="45" t="s">
        <v>13</v>
      </c>
      <c r="C14" s="45"/>
      <c r="D14" s="45"/>
      <c r="E14" s="45"/>
      <c r="F14" s="45"/>
      <c r="G14" s="45"/>
      <c r="H14" s="45"/>
      <c r="I14" s="45"/>
      <c r="J14" s="45"/>
      <c r="K14" s="45"/>
      <c r="L14" s="45"/>
      <c r="M14" s="45"/>
      <c r="N14" s="45"/>
      <c r="O14" s="45"/>
      <c r="P14" s="45"/>
      <c r="Q14" s="46"/>
      <c r="R14" s="45"/>
      <c r="S14" s="45"/>
      <c r="T14" s="47">
        <f>T15</f>
        <v>57</v>
      </c>
      <c r="U14" s="47">
        <f t="shared" ref="U14:AL14" si="0">U15</f>
        <v>0</v>
      </c>
      <c r="V14" s="47">
        <f t="shared" si="0"/>
        <v>0</v>
      </c>
      <c r="W14" s="47">
        <f t="shared" si="0"/>
        <v>0</v>
      </c>
      <c r="X14" s="47">
        <f t="shared" si="0"/>
        <v>0</v>
      </c>
      <c r="Y14" s="47">
        <f t="shared" si="0"/>
        <v>0</v>
      </c>
      <c r="Z14" s="47">
        <f t="shared" si="0"/>
        <v>0</v>
      </c>
      <c r="AA14" s="47">
        <f t="shared" si="0"/>
        <v>0</v>
      </c>
      <c r="AB14" s="47">
        <f t="shared" si="0"/>
        <v>0</v>
      </c>
      <c r="AC14" s="47">
        <f t="shared" si="0"/>
        <v>0</v>
      </c>
      <c r="AD14" s="47">
        <f t="shared" si="0"/>
        <v>0</v>
      </c>
      <c r="AE14" s="47">
        <f t="shared" si="0"/>
        <v>0</v>
      </c>
      <c r="AF14" s="47">
        <f t="shared" si="0"/>
        <v>0</v>
      </c>
      <c r="AG14" s="47">
        <f t="shared" si="0"/>
        <v>0</v>
      </c>
      <c r="AH14" s="47">
        <f t="shared" si="0"/>
        <v>5</v>
      </c>
      <c r="AI14" s="47">
        <f t="shared" si="0"/>
        <v>0</v>
      </c>
      <c r="AJ14" s="47">
        <f t="shared" si="0"/>
        <v>0</v>
      </c>
      <c r="AK14" s="47">
        <f t="shared" si="0"/>
        <v>0</v>
      </c>
      <c r="AL14" s="48">
        <f t="shared" si="0"/>
        <v>5</v>
      </c>
      <c r="AM14" s="41"/>
      <c r="AN14" s="10"/>
      <c r="AO14" s="10"/>
    </row>
    <row r="15" spans="1:41" s="11" customFormat="1" ht="71.25" customHeight="1">
      <c r="A15" s="85" t="s">
        <v>96</v>
      </c>
      <c r="B15" s="33" t="s">
        <v>14</v>
      </c>
      <c r="C15" s="43"/>
      <c r="D15" s="43"/>
      <c r="E15" s="43"/>
      <c r="F15" s="43"/>
      <c r="G15" s="43"/>
      <c r="H15" s="43"/>
      <c r="I15" s="43"/>
      <c r="J15" s="43"/>
      <c r="K15" s="43"/>
      <c r="L15" s="43"/>
      <c r="M15" s="43"/>
      <c r="N15" s="43"/>
      <c r="O15" s="43"/>
      <c r="P15" s="43"/>
      <c r="Q15" s="44"/>
      <c r="R15" s="43"/>
      <c r="S15" s="43"/>
      <c r="T15" s="111">
        <f>T16</f>
        <v>57</v>
      </c>
      <c r="U15" s="111">
        <f t="shared" ref="U15:AL15" si="1">U16</f>
        <v>0</v>
      </c>
      <c r="V15" s="111">
        <f t="shared" si="1"/>
        <v>0</v>
      </c>
      <c r="W15" s="111">
        <f t="shared" si="1"/>
        <v>0</v>
      </c>
      <c r="X15" s="111">
        <f t="shared" si="1"/>
        <v>0</v>
      </c>
      <c r="Y15" s="111">
        <f t="shared" si="1"/>
        <v>0</v>
      </c>
      <c r="Z15" s="111">
        <f t="shared" si="1"/>
        <v>0</v>
      </c>
      <c r="AA15" s="111">
        <f t="shared" si="1"/>
        <v>0</v>
      </c>
      <c r="AB15" s="111">
        <f t="shared" si="1"/>
        <v>0</v>
      </c>
      <c r="AC15" s="111">
        <f t="shared" si="1"/>
        <v>0</v>
      </c>
      <c r="AD15" s="111">
        <f t="shared" si="1"/>
        <v>0</v>
      </c>
      <c r="AE15" s="111">
        <f t="shared" si="1"/>
        <v>0</v>
      </c>
      <c r="AF15" s="111">
        <f t="shared" si="1"/>
        <v>0</v>
      </c>
      <c r="AG15" s="111">
        <f t="shared" si="1"/>
        <v>0</v>
      </c>
      <c r="AH15" s="111">
        <f t="shared" si="1"/>
        <v>5</v>
      </c>
      <c r="AI15" s="111">
        <f t="shared" si="1"/>
        <v>0</v>
      </c>
      <c r="AJ15" s="111">
        <f t="shared" si="1"/>
        <v>0</v>
      </c>
      <c r="AK15" s="111">
        <f t="shared" si="1"/>
        <v>0</v>
      </c>
      <c r="AL15" s="111">
        <f t="shared" si="1"/>
        <v>5</v>
      </c>
      <c r="AM15" s="10"/>
      <c r="AN15" s="10"/>
      <c r="AO15" s="10"/>
    </row>
    <row r="16" spans="1:41" s="11" customFormat="1" ht="153" customHeight="1" thickBot="1">
      <c r="A16" s="86" t="s">
        <v>134</v>
      </c>
      <c r="B16" s="32" t="s">
        <v>15</v>
      </c>
      <c r="C16" s="49"/>
      <c r="D16" s="49"/>
      <c r="E16" s="49"/>
      <c r="F16" s="49"/>
      <c r="G16" s="49"/>
      <c r="H16" s="49"/>
      <c r="I16" s="49"/>
      <c r="J16" s="49"/>
      <c r="K16" s="49"/>
      <c r="L16" s="49"/>
      <c r="M16" s="49"/>
      <c r="N16" s="49"/>
      <c r="O16" s="49"/>
      <c r="P16" s="49"/>
      <c r="Q16" s="50">
        <v>240</v>
      </c>
      <c r="R16" s="49" t="s">
        <v>16</v>
      </c>
      <c r="S16" s="49" t="s">
        <v>17</v>
      </c>
      <c r="T16" s="61">
        <v>57</v>
      </c>
      <c r="U16" s="61"/>
      <c r="V16" s="61"/>
      <c r="W16" s="61"/>
      <c r="X16" s="112"/>
      <c r="Y16" s="112"/>
      <c r="Z16" s="112"/>
      <c r="AA16" s="112"/>
      <c r="AB16" s="112"/>
      <c r="AC16" s="112"/>
      <c r="AD16" s="112"/>
      <c r="AE16" s="112"/>
      <c r="AF16" s="112"/>
      <c r="AG16" s="112"/>
      <c r="AH16" s="61">
        <v>5</v>
      </c>
      <c r="AI16" s="61"/>
      <c r="AJ16" s="61"/>
      <c r="AK16" s="61"/>
      <c r="AL16" s="61">
        <v>5</v>
      </c>
      <c r="AM16" s="10"/>
      <c r="AN16" s="10"/>
      <c r="AO16" s="10"/>
    </row>
    <row r="17" spans="1:46" s="11" customFormat="1" ht="113.25" customHeight="1" thickBot="1">
      <c r="A17" s="84" t="s">
        <v>94</v>
      </c>
      <c r="B17" s="51" t="s">
        <v>18</v>
      </c>
      <c r="C17" s="45"/>
      <c r="D17" s="45"/>
      <c r="E17" s="45"/>
      <c r="F17" s="45"/>
      <c r="G17" s="45"/>
      <c r="H17" s="45"/>
      <c r="I17" s="45"/>
      <c r="J17" s="45"/>
      <c r="K17" s="45"/>
      <c r="L17" s="45"/>
      <c r="M17" s="45"/>
      <c r="N17" s="45"/>
      <c r="O17" s="45"/>
      <c r="P17" s="45"/>
      <c r="Q17" s="46"/>
      <c r="R17" s="45"/>
      <c r="S17" s="45"/>
      <c r="T17" s="140">
        <f>T18+T22</f>
        <v>485</v>
      </c>
      <c r="U17" s="114" t="e">
        <f>U18+U22+#REF!</f>
        <v>#REF!</v>
      </c>
      <c r="V17" s="114" t="e">
        <f>V18+V22+#REF!</f>
        <v>#REF!</v>
      </c>
      <c r="W17" s="114" t="e">
        <f>W18+W22+#REF!</f>
        <v>#REF!</v>
      </c>
      <c r="X17" s="114" t="e">
        <f>X18+X22+#REF!</f>
        <v>#REF!</v>
      </c>
      <c r="Y17" s="114" t="e">
        <f>Y18+Y22+#REF!</f>
        <v>#REF!</v>
      </c>
      <c r="Z17" s="114" t="e">
        <f>Z18+Z22+#REF!</f>
        <v>#REF!</v>
      </c>
      <c r="AA17" s="114" t="e">
        <f>AA18+AA22+#REF!</f>
        <v>#REF!</v>
      </c>
      <c r="AB17" s="114" t="e">
        <f>AB18+AB22+#REF!</f>
        <v>#REF!</v>
      </c>
      <c r="AC17" s="114" t="e">
        <f>AC18+AC22+#REF!</f>
        <v>#REF!</v>
      </c>
      <c r="AD17" s="114" t="e">
        <f>AD18+AD22+#REF!</f>
        <v>#REF!</v>
      </c>
      <c r="AE17" s="114" t="e">
        <f>AE18+AE22+#REF!</f>
        <v>#REF!</v>
      </c>
      <c r="AF17" s="114" t="e">
        <f>AF18+AF22+#REF!</f>
        <v>#REF!</v>
      </c>
      <c r="AG17" s="114" t="e">
        <f>AG18+AG22+#REF!</f>
        <v>#REF!</v>
      </c>
      <c r="AH17" s="115">
        <f>AH18+AH22</f>
        <v>11.4</v>
      </c>
      <c r="AI17" s="115" t="e">
        <f>AI18+AI22+#REF!</f>
        <v>#REF!</v>
      </c>
      <c r="AJ17" s="115" t="e">
        <f>AJ18+AJ22+#REF!</f>
        <v>#REF!</v>
      </c>
      <c r="AK17" s="115" t="e">
        <f>AK18+AK22+#REF!</f>
        <v>#REF!</v>
      </c>
      <c r="AL17" s="116">
        <f>AL18+AL22</f>
        <v>30.7</v>
      </c>
      <c r="AM17" s="41"/>
      <c r="AN17" s="10"/>
      <c r="AO17" s="10"/>
    </row>
    <row r="18" spans="1:46" s="11" customFormat="1" ht="71.25" customHeight="1">
      <c r="A18" s="87" t="s">
        <v>19</v>
      </c>
      <c r="B18" s="52" t="s">
        <v>20</v>
      </c>
      <c r="C18" s="53"/>
      <c r="D18" s="53"/>
      <c r="E18" s="53"/>
      <c r="F18" s="53"/>
      <c r="G18" s="53"/>
      <c r="H18" s="53"/>
      <c r="I18" s="53"/>
      <c r="J18" s="53"/>
      <c r="K18" s="53"/>
      <c r="L18" s="53"/>
      <c r="M18" s="53"/>
      <c r="N18" s="53"/>
      <c r="O18" s="53"/>
      <c r="P18" s="53"/>
      <c r="Q18" s="54"/>
      <c r="R18" s="53"/>
      <c r="S18" s="53"/>
      <c r="T18" s="117">
        <f>T20+T21</f>
        <v>470</v>
      </c>
      <c r="U18" s="118" t="e">
        <f>#REF!+U21</f>
        <v>#REF!</v>
      </c>
      <c r="V18" s="118" t="e">
        <f>#REF!+V21</f>
        <v>#REF!</v>
      </c>
      <c r="W18" s="118" t="e">
        <f>#REF!+W21</f>
        <v>#REF!</v>
      </c>
      <c r="X18" s="118" t="e">
        <f>#REF!+X21</f>
        <v>#REF!</v>
      </c>
      <c r="Y18" s="118" t="e">
        <f>#REF!+Y21</f>
        <v>#REF!</v>
      </c>
      <c r="Z18" s="118" t="e">
        <f>#REF!+Z21</f>
        <v>#REF!</v>
      </c>
      <c r="AA18" s="118" t="e">
        <f>#REF!+AA21</f>
        <v>#REF!</v>
      </c>
      <c r="AB18" s="118" t="e">
        <f>#REF!+AB21</f>
        <v>#REF!</v>
      </c>
      <c r="AC18" s="118" t="e">
        <f>#REF!+AC21</f>
        <v>#REF!</v>
      </c>
      <c r="AD18" s="118" t="e">
        <f>#REF!+AD21</f>
        <v>#REF!</v>
      </c>
      <c r="AE18" s="118" t="e">
        <f>#REF!+AE21</f>
        <v>#REF!</v>
      </c>
      <c r="AF18" s="118" t="e">
        <f>#REF!+AF21</f>
        <v>#REF!</v>
      </c>
      <c r="AG18" s="118" t="e">
        <f>#REF!+AG21</f>
        <v>#REF!</v>
      </c>
      <c r="AH18" s="118">
        <f>AH21</f>
        <v>10.4</v>
      </c>
      <c r="AI18" s="118" t="e">
        <f>#REF!+AI21</f>
        <v>#REF!</v>
      </c>
      <c r="AJ18" s="118" t="e">
        <f>#REF!+AJ21</f>
        <v>#REF!</v>
      </c>
      <c r="AK18" s="118" t="e">
        <f>#REF!+AK21</f>
        <v>#REF!</v>
      </c>
      <c r="AL18" s="118">
        <f>AL21</f>
        <v>10.7</v>
      </c>
      <c r="AM18" s="41"/>
      <c r="AN18" s="10"/>
      <c r="AO18" s="10"/>
    </row>
    <row r="19" spans="1:46" s="11" customFormat="1" ht="44.25" customHeight="1">
      <c r="A19" s="85"/>
      <c r="B19" s="33"/>
      <c r="C19" s="43"/>
      <c r="D19" s="43"/>
      <c r="E19" s="43"/>
      <c r="F19" s="43"/>
      <c r="G19" s="43"/>
      <c r="H19" s="43"/>
      <c r="I19" s="43"/>
      <c r="J19" s="43"/>
      <c r="K19" s="43"/>
      <c r="L19" s="43"/>
      <c r="M19" s="43"/>
      <c r="N19" s="43"/>
      <c r="O19" s="43"/>
      <c r="P19" s="43"/>
      <c r="Q19" s="44"/>
      <c r="R19" s="43"/>
      <c r="S19" s="43"/>
      <c r="T19" s="119"/>
      <c r="U19" s="111"/>
      <c r="V19" s="111"/>
      <c r="W19" s="111"/>
      <c r="X19" s="111"/>
      <c r="Y19" s="111"/>
      <c r="Z19" s="111"/>
      <c r="AA19" s="111"/>
      <c r="AB19" s="111"/>
      <c r="AC19" s="111"/>
      <c r="AD19" s="111"/>
      <c r="AE19" s="111"/>
      <c r="AF19" s="111"/>
      <c r="AG19" s="111"/>
      <c r="AH19" s="111"/>
      <c r="AI19" s="111"/>
      <c r="AJ19" s="111"/>
      <c r="AK19" s="111"/>
      <c r="AL19" s="111"/>
      <c r="AM19" s="10"/>
      <c r="AN19" s="10"/>
      <c r="AO19" s="10"/>
    </row>
    <row r="20" spans="1:46" s="11" customFormat="1" ht="174.75" customHeight="1">
      <c r="A20" s="88" t="s">
        <v>135</v>
      </c>
      <c r="B20" s="29" t="s">
        <v>123</v>
      </c>
      <c r="C20" s="7"/>
      <c r="D20" s="7"/>
      <c r="E20" s="7"/>
      <c r="F20" s="7"/>
      <c r="G20" s="7"/>
      <c r="H20" s="7"/>
      <c r="I20" s="7"/>
      <c r="J20" s="7"/>
      <c r="K20" s="7"/>
      <c r="L20" s="7"/>
      <c r="M20" s="7"/>
      <c r="N20" s="7"/>
      <c r="O20" s="7"/>
      <c r="P20" s="7"/>
      <c r="Q20" s="8">
        <v>240</v>
      </c>
      <c r="R20" s="7" t="s">
        <v>24</v>
      </c>
      <c r="S20" s="7" t="s">
        <v>26</v>
      </c>
      <c r="T20" s="120">
        <v>200</v>
      </c>
      <c r="U20" s="121"/>
      <c r="V20" s="121"/>
      <c r="W20" s="121"/>
      <c r="X20" s="121"/>
      <c r="Y20" s="121"/>
      <c r="Z20" s="121"/>
      <c r="AA20" s="121"/>
      <c r="AB20" s="121"/>
      <c r="AC20" s="121"/>
      <c r="AD20" s="121"/>
      <c r="AE20" s="121"/>
      <c r="AF20" s="121"/>
      <c r="AG20" s="121"/>
      <c r="AH20" s="121">
        <v>0</v>
      </c>
      <c r="AI20" s="121"/>
      <c r="AJ20" s="121"/>
      <c r="AK20" s="121"/>
      <c r="AL20" s="121">
        <v>0</v>
      </c>
      <c r="AM20" s="10"/>
      <c r="AN20" s="10"/>
      <c r="AO20" s="10"/>
    </row>
    <row r="21" spans="1:46" s="11" customFormat="1" ht="184.5" customHeight="1">
      <c r="A21" s="102" t="s">
        <v>157</v>
      </c>
      <c r="B21" s="32" t="s">
        <v>21</v>
      </c>
      <c r="C21" s="49"/>
      <c r="D21" s="49"/>
      <c r="E21" s="49"/>
      <c r="F21" s="49"/>
      <c r="G21" s="49"/>
      <c r="H21" s="49"/>
      <c r="I21" s="49"/>
      <c r="J21" s="49"/>
      <c r="K21" s="49"/>
      <c r="L21" s="49"/>
      <c r="M21" s="49"/>
      <c r="N21" s="49"/>
      <c r="O21" s="49"/>
      <c r="P21" s="49"/>
      <c r="Q21" s="50">
        <v>240</v>
      </c>
      <c r="R21" s="49" t="s">
        <v>24</v>
      </c>
      <c r="S21" s="49" t="s">
        <v>26</v>
      </c>
      <c r="T21" s="61">
        <v>270</v>
      </c>
      <c r="U21" s="61"/>
      <c r="V21" s="61"/>
      <c r="W21" s="61"/>
      <c r="X21" s="112"/>
      <c r="Y21" s="112"/>
      <c r="Z21" s="112"/>
      <c r="AA21" s="112"/>
      <c r="AB21" s="112"/>
      <c r="AC21" s="112"/>
      <c r="AD21" s="112"/>
      <c r="AE21" s="112"/>
      <c r="AF21" s="112"/>
      <c r="AG21" s="112"/>
      <c r="AH21" s="61">
        <v>10.4</v>
      </c>
      <c r="AI21" s="61"/>
      <c r="AJ21" s="61"/>
      <c r="AK21" s="61"/>
      <c r="AL21" s="61">
        <v>10.7</v>
      </c>
      <c r="AM21" s="10"/>
      <c r="AN21" s="10"/>
      <c r="AO21" s="10"/>
    </row>
    <row r="22" spans="1:46" s="11" customFormat="1" ht="71.25" customHeight="1">
      <c r="A22" s="89" t="s">
        <v>19</v>
      </c>
      <c r="B22" s="30" t="s">
        <v>25</v>
      </c>
      <c r="C22" s="7"/>
      <c r="D22" s="7"/>
      <c r="E22" s="7"/>
      <c r="F22" s="7"/>
      <c r="G22" s="7"/>
      <c r="H22" s="7"/>
      <c r="I22" s="7"/>
      <c r="J22" s="7"/>
      <c r="K22" s="7"/>
      <c r="L22" s="7"/>
      <c r="M22" s="7"/>
      <c r="N22" s="7"/>
      <c r="O22" s="7"/>
      <c r="P22" s="7"/>
      <c r="Q22" s="8"/>
      <c r="R22" s="7"/>
      <c r="S22" s="7"/>
      <c r="T22" s="122">
        <f>T23</f>
        <v>15</v>
      </c>
      <c r="U22" s="121" t="e">
        <f>#REF!</f>
        <v>#REF!</v>
      </c>
      <c r="V22" s="121" t="e">
        <f>#REF!</f>
        <v>#REF!</v>
      </c>
      <c r="W22" s="121" t="e">
        <f>#REF!</f>
        <v>#REF!</v>
      </c>
      <c r="X22" s="121" t="e">
        <f>#REF!</f>
        <v>#REF!</v>
      </c>
      <c r="Y22" s="121" t="e">
        <f>#REF!</f>
        <v>#REF!</v>
      </c>
      <c r="Z22" s="121" t="e">
        <f>#REF!</f>
        <v>#REF!</v>
      </c>
      <c r="AA22" s="121" t="e">
        <f>#REF!</f>
        <v>#REF!</v>
      </c>
      <c r="AB22" s="121" t="e">
        <f>#REF!</f>
        <v>#REF!</v>
      </c>
      <c r="AC22" s="121" t="e">
        <f>#REF!</f>
        <v>#REF!</v>
      </c>
      <c r="AD22" s="121" t="e">
        <f>#REF!</f>
        <v>#REF!</v>
      </c>
      <c r="AE22" s="121" t="e">
        <f>#REF!</f>
        <v>#REF!</v>
      </c>
      <c r="AF22" s="121" t="e">
        <f>#REF!</f>
        <v>#REF!</v>
      </c>
      <c r="AG22" s="121" t="e">
        <f>#REF!</f>
        <v>#REF!</v>
      </c>
      <c r="AH22" s="122">
        <f>AH23</f>
        <v>1</v>
      </c>
      <c r="AI22" s="123" t="e">
        <f>#REF!</f>
        <v>#REF!</v>
      </c>
      <c r="AJ22" s="123" t="e">
        <f>#REF!</f>
        <v>#REF!</v>
      </c>
      <c r="AK22" s="123" t="e">
        <f>#REF!</f>
        <v>#REF!</v>
      </c>
      <c r="AL22" s="122">
        <f>AL23</f>
        <v>20</v>
      </c>
      <c r="AM22" s="41"/>
      <c r="AN22" s="10"/>
      <c r="AO22" s="10"/>
    </row>
    <row r="23" spans="1:46" s="11" customFormat="1" ht="168" customHeight="1" thickBot="1">
      <c r="A23" s="90" t="s">
        <v>136</v>
      </c>
      <c r="B23" s="34" t="s">
        <v>92</v>
      </c>
      <c r="C23" s="58"/>
      <c r="D23" s="58"/>
      <c r="E23" s="58"/>
      <c r="F23" s="58"/>
      <c r="G23" s="58"/>
      <c r="H23" s="58"/>
      <c r="I23" s="58"/>
      <c r="J23" s="58"/>
      <c r="K23" s="58"/>
      <c r="L23" s="58"/>
      <c r="M23" s="58"/>
      <c r="N23" s="58"/>
      <c r="O23" s="58"/>
      <c r="P23" s="58"/>
      <c r="Q23" s="59">
        <v>240</v>
      </c>
      <c r="R23" s="58" t="s">
        <v>24</v>
      </c>
      <c r="S23" s="58" t="s">
        <v>26</v>
      </c>
      <c r="T23" s="124">
        <v>15</v>
      </c>
      <c r="U23" s="124"/>
      <c r="V23" s="124"/>
      <c r="W23" s="124"/>
      <c r="X23" s="125"/>
      <c r="Y23" s="125"/>
      <c r="Z23" s="125"/>
      <c r="AA23" s="125"/>
      <c r="AB23" s="125"/>
      <c r="AC23" s="125"/>
      <c r="AD23" s="125"/>
      <c r="AE23" s="125"/>
      <c r="AF23" s="125"/>
      <c r="AG23" s="125"/>
      <c r="AH23" s="124">
        <v>1</v>
      </c>
      <c r="AI23" s="124"/>
      <c r="AJ23" s="124"/>
      <c r="AK23" s="124"/>
      <c r="AL23" s="124">
        <v>20</v>
      </c>
      <c r="AM23" s="10"/>
      <c r="AN23" s="10"/>
      <c r="AO23" s="10"/>
    </row>
    <row r="24" spans="1:46" s="11" customFormat="1" ht="58.5" customHeight="1" thickBot="1">
      <c r="A24" s="60" t="s">
        <v>125</v>
      </c>
      <c r="B24" s="76"/>
      <c r="C24" s="77"/>
      <c r="D24" s="77"/>
      <c r="E24" s="77"/>
      <c r="F24" s="77"/>
      <c r="G24" s="77"/>
      <c r="H24" s="77"/>
      <c r="I24" s="77"/>
      <c r="J24" s="77"/>
      <c r="K24" s="77"/>
      <c r="L24" s="77"/>
      <c r="M24" s="77"/>
      <c r="N24" s="77"/>
      <c r="O24" s="77"/>
      <c r="P24" s="77"/>
      <c r="Q24" s="78"/>
      <c r="R24" s="77"/>
      <c r="S24" s="77"/>
      <c r="T24" s="113"/>
      <c r="U24" s="126"/>
      <c r="V24" s="126"/>
      <c r="W24" s="126"/>
      <c r="X24" s="126"/>
      <c r="Y24" s="126"/>
      <c r="Z24" s="126"/>
      <c r="AA24" s="126"/>
      <c r="AB24" s="126"/>
      <c r="AC24" s="126"/>
      <c r="AD24" s="126"/>
      <c r="AE24" s="126"/>
      <c r="AF24" s="126"/>
      <c r="AG24" s="126"/>
      <c r="AH24" s="113"/>
      <c r="AI24" s="127"/>
      <c r="AJ24" s="127"/>
      <c r="AK24" s="127"/>
      <c r="AL24" s="116"/>
      <c r="AM24" s="41"/>
      <c r="AN24" s="10"/>
      <c r="AO24" s="10"/>
    </row>
    <row r="25" spans="1:46" s="11" customFormat="1" ht="42.75" customHeight="1" thickBot="1">
      <c r="A25" s="101"/>
      <c r="C25" s="58"/>
      <c r="D25" s="58"/>
      <c r="E25" s="58"/>
      <c r="F25" s="58"/>
      <c r="G25" s="58"/>
      <c r="H25" s="58"/>
      <c r="I25" s="58"/>
      <c r="J25" s="58"/>
      <c r="K25" s="58"/>
      <c r="L25" s="58"/>
      <c r="M25" s="58"/>
      <c r="N25" s="58"/>
      <c r="O25" s="58"/>
      <c r="P25" s="58"/>
      <c r="Q25" s="59">
        <v>240</v>
      </c>
      <c r="R25" s="58" t="s">
        <v>24</v>
      </c>
      <c r="S25" s="58" t="s">
        <v>26</v>
      </c>
      <c r="T25" s="124">
        <v>0</v>
      </c>
      <c r="U25" s="124"/>
      <c r="V25" s="124"/>
      <c r="W25" s="124"/>
      <c r="X25" s="125"/>
      <c r="Y25" s="125"/>
      <c r="Z25" s="125"/>
      <c r="AA25" s="125"/>
      <c r="AB25" s="125"/>
      <c r="AC25" s="125"/>
      <c r="AD25" s="125"/>
      <c r="AE25" s="125"/>
      <c r="AF25" s="125"/>
      <c r="AG25" s="125"/>
      <c r="AH25" s="124">
        <v>0</v>
      </c>
      <c r="AI25" s="124"/>
      <c r="AJ25" s="124"/>
      <c r="AK25" s="124"/>
      <c r="AL25" s="124">
        <v>0</v>
      </c>
      <c r="AM25" s="10"/>
      <c r="AN25" s="10"/>
      <c r="AO25" s="10"/>
    </row>
    <row r="26" spans="1:46" s="11" customFormat="1" ht="71.25" customHeight="1" thickBot="1">
      <c r="A26" s="84" t="s">
        <v>97</v>
      </c>
      <c r="B26" s="51" t="s">
        <v>27</v>
      </c>
      <c r="C26" s="45"/>
      <c r="D26" s="45"/>
      <c r="E26" s="45"/>
      <c r="F26" s="45"/>
      <c r="G26" s="45"/>
      <c r="H26" s="45"/>
      <c r="I26" s="45"/>
      <c r="J26" s="45"/>
      <c r="K26" s="45"/>
      <c r="L26" s="45"/>
      <c r="M26" s="45"/>
      <c r="N26" s="45"/>
      <c r="O26" s="45"/>
      <c r="P26" s="45"/>
      <c r="Q26" s="46"/>
      <c r="R26" s="45"/>
      <c r="S26" s="45"/>
      <c r="T26" s="115">
        <f t="shared" ref="T26:AO26" si="2">T27+T30</f>
        <v>236</v>
      </c>
      <c r="U26" s="115" t="e">
        <f t="shared" si="2"/>
        <v>#REF!</v>
      </c>
      <c r="V26" s="115" t="e">
        <f t="shared" si="2"/>
        <v>#REF!</v>
      </c>
      <c r="W26" s="115" t="e">
        <f t="shared" si="2"/>
        <v>#REF!</v>
      </c>
      <c r="X26" s="115" t="e">
        <f t="shared" si="2"/>
        <v>#REF!</v>
      </c>
      <c r="Y26" s="115" t="e">
        <f t="shared" si="2"/>
        <v>#REF!</v>
      </c>
      <c r="Z26" s="115" t="e">
        <f t="shared" si="2"/>
        <v>#REF!</v>
      </c>
      <c r="AA26" s="115" t="e">
        <f t="shared" si="2"/>
        <v>#REF!</v>
      </c>
      <c r="AB26" s="115" t="e">
        <f t="shared" si="2"/>
        <v>#REF!</v>
      </c>
      <c r="AC26" s="115" t="e">
        <f t="shared" si="2"/>
        <v>#REF!</v>
      </c>
      <c r="AD26" s="115" t="e">
        <f t="shared" si="2"/>
        <v>#REF!</v>
      </c>
      <c r="AE26" s="115" t="e">
        <f t="shared" si="2"/>
        <v>#REF!</v>
      </c>
      <c r="AF26" s="115" t="e">
        <f t="shared" si="2"/>
        <v>#REF!</v>
      </c>
      <c r="AG26" s="115" t="e">
        <f t="shared" si="2"/>
        <v>#REF!</v>
      </c>
      <c r="AH26" s="115">
        <f>AH27</f>
        <v>81</v>
      </c>
      <c r="AI26" s="115" t="e">
        <f t="shared" si="2"/>
        <v>#REF!</v>
      </c>
      <c r="AJ26" s="115" t="e">
        <f t="shared" si="2"/>
        <v>#REF!</v>
      </c>
      <c r="AK26" s="115" t="e">
        <f t="shared" si="2"/>
        <v>#REF!</v>
      </c>
      <c r="AL26" s="116">
        <v>80</v>
      </c>
      <c r="AM26" s="75">
        <f t="shared" si="2"/>
        <v>0</v>
      </c>
      <c r="AN26" s="9">
        <f t="shared" si="2"/>
        <v>0</v>
      </c>
      <c r="AO26" s="9">
        <f t="shared" si="2"/>
        <v>0</v>
      </c>
    </row>
    <row r="27" spans="1:46" s="11" customFormat="1" ht="71.25" customHeight="1">
      <c r="A27" s="87" t="s">
        <v>98</v>
      </c>
      <c r="B27" s="33" t="s">
        <v>28</v>
      </c>
      <c r="C27" s="43"/>
      <c r="D27" s="43"/>
      <c r="E27" s="43"/>
      <c r="F27" s="43"/>
      <c r="G27" s="43"/>
      <c r="H27" s="43"/>
      <c r="I27" s="43"/>
      <c r="J27" s="43"/>
      <c r="K27" s="43"/>
      <c r="L27" s="43"/>
      <c r="M27" s="43"/>
      <c r="N27" s="43"/>
      <c r="O27" s="43"/>
      <c r="P27" s="43"/>
      <c r="Q27" s="44"/>
      <c r="R27" s="43"/>
      <c r="S27" s="43"/>
      <c r="T27" s="128">
        <f>T28+T29+T30+T31</f>
        <v>236</v>
      </c>
      <c r="U27" s="111" t="e">
        <f>#REF!+U28</f>
        <v>#REF!</v>
      </c>
      <c r="V27" s="111" t="e">
        <f>#REF!+V28</f>
        <v>#REF!</v>
      </c>
      <c r="W27" s="111" t="e">
        <f>#REF!+W28</f>
        <v>#REF!</v>
      </c>
      <c r="X27" s="111" t="e">
        <f>#REF!+X28</f>
        <v>#REF!</v>
      </c>
      <c r="Y27" s="111" t="e">
        <f>#REF!+Y28</f>
        <v>#REF!</v>
      </c>
      <c r="Z27" s="111" t="e">
        <f>#REF!+Z28</f>
        <v>#REF!</v>
      </c>
      <c r="AA27" s="111" t="e">
        <f>#REF!+AA28</f>
        <v>#REF!</v>
      </c>
      <c r="AB27" s="111" t="e">
        <f>#REF!+AB28</f>
        <v>#REF!</v>
      </c>
      <c r="AC27" s="111" t="e">
        <f>#REF!+AC28</f>
        <v>#REF!</v>
      </c>
      <c r="AD27" s="111" t="e">
        <f>#REF!+AD28</f>
        <v>#REF!</v>
      </c>
      <c r="AE27" s="111" t="e">
        <f>#REF!+AE28</f>
        <v>#REF!</v>
      </c>
      <c r="AF27" s="111" t="e">
        <f>#REF!+AF28</f>
        <v>#REF!</v>
      </c>
      <c r="AG27" s="111" t="e">
        <f>#REF!+AG28</f>
        <v>#REF!</v>
      </c>
      <c r="AH27" s="119">
        <f>AH28+AH29+AH31</f>
        <v>81</v>
      </c>
      <c r="AI27" s="111" t="e">
        <f>#REF!+AI28</f>
        <v>#REF!</v>
      </c>
      <c r="AJ27" s="111" t="e">
        <f>#REF!+AJ28</f>
        <v>#REF!</v>
      </c>
      <c r="AK27" s="111" t="e">
        <f>#REF!+AK28</f>
        <v>#REF!</v>
      </c>
      <c r="AL27" s="119">
        <f>AL28+AL29</f>
        <v>30</v>
      </c>
      <c r="AM27" s="10"/>
      <c r="AN27" s="10"/>
      <c r="AO27" s="10"/>
      <c r="AT27" s="11" t="s">
        <v>155</v>
      </c>
    </row>
    <row r="28" spans="1:46" s="11" customFormat="1" ht="154.5" customHeight="1">
      <c r="A28" s="103" t="s">
        <v>158</v>
      </c>
      <c r="B28" s="29" t="s">
        <v>29</v>
      </c>
      <c r="C28" s="7"/>
      <c r="D28" s="7"/>
      <c r="E28" s="7"/>
      <c r="F28" s="7"/>
      <c r="G28" s="7"/>
      <c r="H28" s="7"/>
      <c r="I28" s="7"/>
      <c r="J28" s="7"/>
      <c r="K28" s="7"/>
      <c r="L28" s="7"/>
      <c r="M28" s="7"/>
      <c r="N28" s="7"/>
      <c r="O28" s="7"/>
      <c r="P28" s="7"/>
      <c r="Q28" s="8">
        <v>240</v>
      </c>
      <c r="R28" s="7" t="s">
        <v>24</v>
      </c>
      <c r="S28" s="7" t="s">
        <v>76</v>
      </c>
      <c r="T28" s="9">
        <v>206</v>
      </c>
      <c r="U28" s="121"/>
      <c r="V28" s="121"/>
      <c r="W28" s="121"/>
      <c r="X28" s="129"/>
      <c r="Y28" s="129"/>
      <c r="Z28" s="129"/>
      <c r="AA28" s="129"/>
      <c r="AB28" s="129"/>
      <c r="AC28" s="129"/>
      <c r="AD28" s="129"/>
      <c r="AE28" s="129"/>
      <c r="AF28" s="129"/>
      <c r="AG28" s="129"/>
      <c r="AH28" s="121">
        <v>16</v>
      </c>
      <c r="AI28" s="121"/>
      <c r="AJ28" s="121"/>
      <c r="AK28" s="121"/>
      <c r="AL28" s="121">
        <v>15</v>
      </c>
      <c r="AM28" s="10"/>
      <c r="AN28" s="10"/>
      <c r="AO28" s="10"/>
    </row>
    <row r="29" spans="1:46" s="11" customFormat="1" ht="154.5" customHeight="1">
      <c r="A29" s="83" t="s">
        <v>159</v>
      </c>
      <c r="B29" s="29" t="s">
        <v>30</v>
      </c>
      <c r="C29" s="7"/>
      <c r="D29" s="7"/>
      <c r="E29" s="7"/>
      <c r="F29" s="7"/>
      <c r="G29" s="7"/>
      <c r="H29" s="7"/>
      <c r="I29" s="7"/>
      <c r="J29" s="7"/>
      <c r="K29" s="7"/>
      <c r="L29" s="7"/>
      <c r="M29" s="7"/>
      <c r="N29" s="7"/>
      <c r="O29" s="7"/>
      <c r="P29" s="7"/>
      <c r="Q29" s="8">
        <v>240</v>
      </c>
      <c r="R29" s="7" t="s">
        <v>24</v>
      </c>
      <c r="S29" s="7" t="s">
        <v>76</v>
      </c>
      <c r="T29" s="121">
        <v>5</v>
      </c>
      <c r="U29" s="121"/>
      <c r="V29" s="121"/>
      <c r="W29" s="121"/>
      <c r="X29" s="129"/>
      <c r="Y29" s="129"/>
      <c r="Z29" s="129"/>
      <c r="AA29" s="129"/>
      <c r="AB29" s="129"/>
      <c r="AC29" s="129"/>
      <c r="AD29" s="129"/>
      <c r="AE29" s="129"/>
      <c r="AF29" s="129"/>
      <c r="AG29" s="129"/>
      <c r="AH29" s="121">
        <v>15</v>
      </c>
      <c r="AI29" s="121"/>
      <c r="AJ29" s="121"/>
      <c r="AK29" s="121"/>
      <c r="AL29" s="121">
        <v>15</v>
      </c>
      <c r="AM29" s="10"/>
      <c r="AN29" s="10"/>
      <c r="AO29" s="10"/>
    </row>
    <row r="30" spans="1:46" s="11" customFormat="1" ht="129" customHeight="1">
      <c r="A30" s="92" t="s">
        <v>126</v>
      </c>
      <c r="B30" s="29" t="s">
        <v>127</v>
      </c>
      <c r="C30" s="7"/>
      <c r="D30" s="7"/>
      <c r="E30" s="7"/>
      <c r="F30" s="7"/>
      <c r="G30" s="7"/>
      <c r="H30" s="7"/>
      <c r="I30" s="7"/>
      <c r="J30" s="7"/>
      <c r="K30" s="7"/>
      <c r="L30" s="7"/>
      <c r="M30" s="7"/>
      <c r="N30" s="7"/>
      <c r="O30" s="7"/>
      <c r="P30" s="7"/>
      <c r="Q30" s="8">
        <v>240</v>
      </c>
      <c r="R30" s="7" t="s">
        <v>24</v>
      </c>
      <c r="S30" s="7" t="s">
        <v>76</v>
      </c>
      <c r="T30" s="130">
        <v>0</v>
      </c>
      <c r="U30" s="121">
        <f t="shared" ref="U30:AK30" si="3">U31</f>
        <v>0</v>
      </c>
      <c r="V30" s="121">
        <f t="shared" si="3"/>
        <v>0</v>
      </c>
      <c r="W30" s="121">
        <f t="shared" si="3"/>
        <v>0</v>
      </c>
      <c r="X30" s="121">
        <f t="shared" si="3"/>
        <v>0</v>
      </c>
      <c r="Y30" s="121">
        <f t="shared" si="3"/>
        <v>0</v>
      </c>
      <c r="Z30" s="121">
        <f t="shared" si="3"/>
        <v>0</v>
      </c>
      <c r="AA30" s="121">
        <f t="shared" si="3"/>
        <v>0</v>
      </c>
      <c r="AB30" s="121">
        <f t="shared" si="3"/>
        <v>0</v>
      </c>
      <c r="AC30" s="121">
        <f t="shared" si="3"/>
        <v>0</v>
      </c>
      <c r="AD30" s="121">
        <f t="shared" si="3"/>
        <v>0</v>
      </c>
      <c r="AE30" s="121">
        <f t="shared" si="3"/>
        <v>0</v>
      </c>
      <c r="AF30" s="121">
        <f t="shared" si="3"/>
        <v>0</v>
      </c>
      <c r="AG30" s="121">
        <f t="shared" si="3"/>
        <v>0</v>
      </c>
      <c r="AH30" s="121">
        <v>0</v>
      </c>
      <c r="AI30" s="121">
        <f t="shared" si="3"/>
        <v>0</v>
      </c>
      <c r="AJ30" s="121">
        <f t="shared" si="3"/>
        <v>0</v>
      </c>
      <c r="AK30" s="121">
        <f t="shared" si="3"/>
        <v>0</v>
      </c>
      <c r="AL30" s="121">
        <v>0</v>
      </c>
      <c r="AM30" s="10"/>
      <c r="AN30" s="10"/>
      <c r="AO30" s="10"/>
    </row>
    <row r="31" spans="1:46" s="11" customFormat="1" ht="195.75" customHeight="1" thickBot="1">
      <c r="A31" s="104" t="s">
        <v>160</v>
      </c>
      <c r="B31" s="35" t="s">
        <v>124</v>
      </c>
      <c r="C31" s="79"/>
      <c r="D31" s="79"/>
      <c r="E31" s="79"/>
      <c r="F31" s="79"/>
      <c r="G31" s="79"/>
      <c r="H31" s="79"/>
      <c r="I31" s="79"/>
      <c r="J31" s="79"/>
      <c r="K31" s="79"/>
      <c r="L31" s="79"/>
      <c r="M31" s="79"/>
      <c r="N31" s="79"/>
      <c r="O31" s="79"/>
      <c r="P31" s="79"/>
      <c r="Q31" s="105">
        <v>240</v>
      </c>
      <c r="R31" s="106" t="s">
        <v>24</v>
      </c>
      <c r="S31" s="106" t="s">
        <v>26</v>
      </c>
      <c r="T31" s="107">
        <v>25</v>
      </c>
      <c r="U31" s="107"/>
      <c r="V31" s="107"/>
      <c r="W31" s="107"/>
      <c r="X31" s="131"/>
      <c r="Y31" s="131"/>
      <c r="Z31" s="131"/>
      <c r="AA31" s="131"/>
      <c r="AB31" s="131"/>
      <c r="AC31" s="131"/>
      <c r="AD31" s="131"/>
      <c r="AE31" s="131"/>
      <c r="AF31" s="131"/>
      <c r="AG31" s="131"/>
      <c r="AH31" s="107">
        <v>50</v>
      </c>
      <c r="AI31" s="107"/>
      <c r="AJ31" s="107"/>
      <c r="AK31" s="107"/>
      <c r="AL31" s="107">
        <v>50</v>
      </c>
      <c r="AM31" s="10"/>
      <c r="AN31" s="10"/>
      <c r="AO31" s="10"/>
    </row>
    <row r="32" spans="1:46" s="11" customFormat="1" ht="71.25" customHeight="1" thickBot="1">
      <c r="A32" s="93" t="s">
        <v>156</v>
      </c>
      <c r="B32" s="55" t="s">
        <v>91</v>
      </c>
      <c r="C32" s="45"/>
      <c r="D32" s="45"/>
      <c r="E32" s="45"/>
      <c r="F32" s="45"/>
      <c r="G32" s="45"/>
      <c r="H32" s="45"/>
      <c r="I32" s="45"/>
      <c r="J32" s="45"/>
      <c r="K32" s="45"/>
      <c r="L32" s="45"/>
      <c r="M32" s="45"/>
      <c r="N32" s="45"/>
      <c r="O32" s="45"/>
      <c r="P32" s="45"/>
      <c r="Q32" s="46"/>
      <c r="R32" s="45"/>
      <c r="S32" s="45"/>
      <c r="T32" s="115">
        <f>T33</f>
        <v>57</v>
      </c>
      <c r="U32" s="115">
        <f t="shared" ref="U32:AG32" si="4">U33</f>
        <v>0</v>
      </c>
      <c r="V32" s="115">
        <f t="shared" si="4"/>
        <v>0</v>
      </c>
      <c r="W32" s="115">
        <f t="shared" si="4"/>
        <v>0</v>
      </c>
      <c r="X32" s="115">
        <f t="shared" si="4"/>
        <v>0</v>
      </c>
      <c r="Y32" s="115">
        <f t="shared" si="4"/>
        <v>0</v>
      </c>
      <c r="Z32" s="115">
        <f t="shared" si="4"/>
        <v>0</v>
      </c>
      <c r="AA32" s="115">
        <f t="shared" si="4"/>
        <v>0</v>
      </c>
      <c r="AB32" s="115">
        <f t="shared" si="4"/>
        <v>0</v>
      </c>
      <c r="AC32" s="115">
        <f t="shared" si="4"/>
        <v>0</v>
      </c>
      <c r="AD32" s="115">
        <f t="shared" si="4"/>
        <v>0</v>
      </c>
      <c r="AE32" s="115">
        <f t="shared" si="4"/>
        <v>0</v>
      </c>
      <c r="AF32" s="115">
        <f t="shared" si="4"/>
        <v>0</v>
      </c>
      <c r="AG32" s="115">
        <f t="shared" si="4"/>
        <v>0</v>
      </c>
      <c r="AH32" s="115">
        <f>AH33+AH35</f>
        <v>21.5</v>
      </c>
      <c r="AI32" s="115">
        <f t="shared" ref="AI32:AL32" si="5">AI33+AI35</f>
        <v>0</v>
      </c>
      <c r="AJ32" s="115">
        <f t="shared" si="5"/>
        <v>0</v>
      </c>
      <c r="AK32" s="115">
        <f t="shared" si="5"/>
        <v>0</v>
      </c>
      <c r="AL32" s="116">
        <f t="shared" si="5"/>
        <v>50</v>
      </c>
      <c r="AM32" s="41"/>
      <c r="AN32" s="10"/>
      <c r="AO32" s="10"/>
    </row>
    <row r="33" spans="1:41" s="11" customFormat="1" ht="69.75" customHeight="1">
      <c r="A33" s="94" t="s">
        <v>88</v>
      </c>
      <c r="B33" s="33" t="s">
        <v>90</v>
      </c>
      <c r="C33" s="43"/>
      <c r="D33" s="43"/>
      <c r="E33" s="43"/>
      <c r="F33" s="43"/>
      <c r="G33" s="43"/>
      <c r="H33" s="43"/>
      <c r="I33" s="43"/>
      <c r="J33" s="43"/>
      <c r="K33" s="43"/>
      <c r="L33" s="43"/>
      <c r="M33" s="43"/>
      <c r="N33" s="43"/>
      <c r="O33" s="43"/>
      <c r="P33" s="43"/>
      <c r="Q33" s="44"/>
      <c r="R33" s="43"/>
      <c r="S33" s="43"/>
      <c r="T33" s="111">
        <f>T34+T35</f>
        <v>57</v>
      </c>
      <c r="U33" s="111"/>
      <c r="V33" s="111"/>
      <c r="W33" s="111"/>
      <c r="X33" s="132"/>
      <c r="Y33" s="132"/>
      <c r="Z33" s="132"/>
      <c r="AA33" s="132"/>
      <c r="AB33" s="132"/>
      <c r="AC33" s="132"/>
      <c r="AD33" s="132"/>
      <c r="AE33" s="132"/>
      <c r="AF33" s="132"/>
      <c r="AG33" s="132"/>
      <c r="AH33" s="111">
        <v>21.5</v>
      </c>
      <c r="AI33" s="111"/>
      <c r="AJ33" s="111"/>
      <c r="AK33" s="111"/>
      <c r="AL33" s="111">
        <v>50</v>
      </c>
      <c r="AM33" s="10"/>
      <c r="AN33" s="10"/>
      <c r="AO33" s="10"/>
    </row>
    <row r="34" spans="1:41" s="11" customFormat="1" ht="161.25" customHeight="1">
      <c r="A34" s="103" t="s">
        <v>161</v>
      </c>
      <c r="B34" s="29" t="s">
        <v>89</v>
      </c>
      <c r="C34" s="7"/>
      <c r="D34" s="7"/>
      <c r="E34" s="7"/>
      <c r="F34" s="7"/>
      <c r="G34" s="7"/>
      <c r="H34" s="7"/>
      <c r="I34" s="7"/>
      <c r="J34" s="7"/>
      <c r="K34" s="7"/>
      <c r="L34" s="7"/>
      <c r="M34" s="7"/>
      <c r="N34" s="7"/>
      <c r="O34" s="7"/>
      <c r="P34" s="7"/>
      <c r="Q34" s="8">
        <v>240</v>
      </c>
      <c r="R34" s="7" t="s">
        <v>17</v>
      </c>
      <c r="S34" s="7" t="s">
        <v>22</v>
      </c>
      <c r="T34" s="121">
        <v>30</v>
      </c>
      <c r="U34" s="121"/>
      <c r="V34" s="121"/>
      <c r="W34" s="121"/>
      <c r="X34" s="129"/>
      <c r="Y34" s="129"/>
      <c r="Z34" s="129"/>
      <c r="AA34" s="129"/>
      <c r="AB34" s="129"/>
      <c r="AC34" s="129"/>
      <c r="AD34" s="129"/>
      <c r="AE34" s="129"/>
      <c r="AF34" s="129"/>
      <c r="AG34" s="129"/>
      <c r="AH34" s="121">
        <v>21.5</v>
      </c>
      <c r="AI34" s="121"/>
      <c r="AJ34" s="121"/>
      <c r="AK34" s="121"/>
      <c r="AL34" s="121">
        <v>50</v>
      </c>
      <c r="AM34" s="10"/>
      <c r="AN34" s="10"/>
      <c r="AO34" s="10"/>
    </row>
    <row r="35" spans="1:41" s="11" customFormat="1" ht="133.5" customHeight="1" thickBot="1">
      <c r="A35" s="86" t="s">
        <v>113</v>
      </c>
      <c r="B35" s="32" t="s">
        <v>133</v>
      </c>
      <c r="C35" s="49"/>
      <c r="D35" s="49"/>
      <c r="E35" s="49"/>
      <c r="F35" s="49"/>
      <c r="G35" s="49"/>
      <c r="H35" s="49"/>
      <c r="I35" s="49"/>
      <c r="J35" s="49"/>
      <c r="K35" s="49"/>
      <c r="L35" s="49"/>
      <c r="M35" s="49"/>
      <c r="N35" s="49"/>
      <c r="O35" s="49"/>
      <c r="P35" s="49"/>
      <c r="Q35" s="50">
        <v>240</v>
      </c>
      <c r="R35" s="49" t="s">
        <v>17</v>
      </c>
      <c r="S35" s="49" t="s">
        <v>65</v>
      </c>
      <c r="T35" s="61">
        <v>27</v>
      </c>
      <c r="U35" s="61"/>
      <c r="V35" s="61"/>
      <c r="W35" s="61"/>
      <c r="X35" s="112"/>
      <c r="Y35" s="112"/>
      <c r="Z35" s="112"/>
      <c r="AA35" s="112"/>
      <c r="AB35" s="112"/>
      <c r="AC35" s="112"/>
      <c r="AD35" s="112"/>
      <c r="AE35" s="112"/>
      <c r="AF35" s="112"/>
      <c r="AG35" s="112"/>
      <c r="AH35" s="61">
        <v>0</v>
      </c>
      <c r="AI35" s="61"/>
      <c r="AJ35" s="61"/>
      <c r="AK35" s="61"/>
      <c r="AL35" s="61">
        <v>0</v>
      </c>
      <c r="AM35" s="10"/>
      <c r="AN35" s="10"/>
      <c r="AO35" s="10"/>
    </row>
    <row r="36" spans="1:41" s="11" customFormat="1" ht="71.25" customHeight="1" thickBot="1">
      <c r="A36" s="84" t="s">
        <v>99</v>
      </c>
      <c r="B36" s="51" t="s">
        <v>31</v>
      </c>
      <c r="C36" s="45"/>
      <c r="D36" s="45"/>
      <c r="E36" s="45"/>
      <c r="F36" s="45"/>
      <c r="G36" s="45"/>
      <c r="H36" s="45"/>
      <c r="I36" s="45"/>
      <c r="J36" s="45"/>
      <c r="K36" s="45"/>
      <c r="L36" s="45"/>
      <c r="M36" s="45"/>
      <c r="N36" s="45"/>
      <c r="O36" s="45"/>
      <c r="P36" s="45"/>
      <c r="Q36" s="46"/>
      <c r="R36" s="45"/>
      <c r="S36" s="45"/>
      <c r="T36" s="115">
        <f>T37</f>
        <v>1005</v>
      </c>
      <c r="U36" s="115">
        <f t="shared" ref="U36:AL36" si="6">U37</f>
        <v>0</v>
      </c>
      <c r="V36" s="115">
        <f t="shared" si="6"/>
        <v>0</v>
      </c>
      <c r="W36" s="115">
        <f t="shared" si="6"/>
        <v>0</v>
      </c>
      <c r="X36" s="115">
        <f t="shared" si="6"/>
        <v>0</v>
      </c>
      <c r="Y36" s="115">
        <f t="shared" si="6"/>
        <v>0</v>
      </c>
      <c r="Z36" s="115">
        <f t="shared" si="6"/>
        <v>0</v>
      </c>
      <c r="AA36" s="115">
        <f t="shared" si="6"/>
        <v>0</v>
      </c>
      <c r="AB36" s="115">
        <f t="shared" si="6"/>
        <v>0</v>
      </c>
      <c r="AC36" s="115">
        <f t="shared" si="6"/>
        <v>0</v>
      </c>
      <c r="AD36" s="115">
        <f t="shared" si="6"/>
        <v>0</v>
      </c>
      <c r="AE36" s="115">
        <f t="shared" si="6"/>
        <v>0</v>
      </c>
      <c r="AF36" s="115">
        <f t="shared" si="6"/>
        <v>0</v>
      </c>
      <c r="AG36" s="115">
        <f t="shared" si="6"/>
        <v>0</v>
      </c>
      <c r="AH36" s="115">
        <f t="shared" si="6"/>
        <v>1743.7</v>
      </c>
      <c r="AI36" s="115">
        <f t="shared" si="6"/>
        <v>0</v>
      </c>
      <c r="AJ36" s="115">
        <f t="shared" si="6"/>
        <v>0</v>
      </c>
      <c r="AK36" s="115">
        <f t="shared" si="6"/>
        <v>0</v>
      </c>
      <c r="AL36" s="116">
        <f t="shared" si="6"/>
        <v>1739.1999999999998</v>
      </c>
      <c r="AM36" s="41"/>
      <c r="AN36" s="10"/>
      <c r="AO36" s="10"/>
    </row>
    <row r="37" spans="1:41" s="11" customFormat="1" ht="71.25" customHeight="1">
      <c r="A37" s="85" t="s">
        <v>100</v>
      </c>
      <c r="B37" s="33" t="s">
        <v>32</v>
      </c>
      <c r="C37" s="43"/>
      <c r="D37" s="43"/>
      <c r="E37" s="43"/>
      <c r="F37" s="43"/>
      <c r="G37" s="43"/>
      <c r="H37" s="43"/>
      <c r="I37" s="43"/>
      <c r="J37" s="43"/>
      <c r="K37" s="43"/>
      <c r="L37" s="43"/>
      <c r="M37" s="43"/>
      <c r="N37" s="43"/>
      <c r="O37" s="43"/>
      <c r="P37" s="43"/>
      <c r="Q37" s="44"/>
      <c r="R37" s="43"/>
      <c r="S37" s="43"/>
      <c r="T37" s="111">
        <f>T38+T39</f>
        <v>1005</v>
      </c>
      <c r="U37" s="111">
        <f t="shared" ref="U37:AG37" si="7">U39</f>
        <v>0</v>
      </c>
      <c r="V37" s="111">
        <f t="shared" si="7"/>
        <v>0</v>
      </c>
      <c r="W37" s="111">
        <f t="shared" si="7"/>
        <v>0</v>
      </c>
      <c r="X37" s="111">
        <f t="shared" si="7"/>
        <v>0</v>
      </c>
      <c r="Y37" s="111">
        <f t="shared" si="7"/>
        <v>0</v>
      </c>
      <c r="Z37" s="111">
        <f t="shared" si="7"/>
        <v>0</v>
      </c>
      <c r="AA37" s="111">
        <f t="shared" si="7"/>
        <v>0</v>
      </c>
      <c r="AB37" s="111">
        <f t="shared" si="7"/>
        <v>0</v>
      </c>
      <c r="AC37" s="111">
        <f t="shared" si="7"/>
        <v>0</v>
      </c>
      <c r="AD37" s="111">
        <f t="shared" si="7"/>
        <v>0</v>
      </c>
      <c r="AE37" s="111">
        <f t="shared" si="7"/>
        <v>0</v>
      </c>
      <c r="AF37" s="111">
        <f t="shared" si="7"/>
        <v>0</v>
      </c>
      <c r="AG37" s="111">
        <f t="shared" si="7"/>
        <v>0</v>
      </c>
      <c r="AH37" s="111">
        <f>AH38+AH39</f>
        <v>1743.7</v>
      </c>
      <c r="AI37" s="111">
        <f>AI39</f>
        <v>0</v>
      </c>
      <c r="AJ37" s="111">
        <f>AJ39</f>
        <v>0</v>
      </c>
      <c r="AK37" s="111">
        <f>AK39</f>
        <v>0</v>
      </c>
      <c r="AL37" s="111">
        <f>AL38+AL39</f>
        <v>1739.1999999999998</v>
      </c>
      <c r="AM37" s="10"/>
      <c r="AN37" s="10"/>
      <c r="AO37" s="10"/>
    </row>
    <row r="38" spans="1:41" s="11" customFormat="1" ht="143.25" customHeight="1">
      <c r="A38" s="96" t="s">
        <v>137</v>
      </c>
      <c r="B38" s="31" t="s">
        <v>80</v>
      </c>
      <c r="C38" s="13" t="s">
        <v>24</v>
      </c>
      <c r="D38" s="13" t="s">
        <v>80</v>
      </c>
      <c r="E38" s="13"/>
      <c r="F38" s="13"/>
      <c r="G38" s="13"/>
      <c r="H38" s="13"/>
      <c r="I38" s="13"/>
      <c r="J38" s="13"/>
      <c r="K38" s="13"/>
      <c r="L38" s="13"/>
      <c r="M38" s="13"/>
      <c r="N38" s="13"/>
      <c r="O38" s="13"/>
      <c r="P38" s="13"/>
      <c r="Q38" s="14" t="s">
        <v>81</v>
      </c>
      <c r="R38" s="14" t="s">
        <v>17</v>
      </c>
      <c r="S38" s="14" t="s">
        <v>24</v>
      </c>
      <c r="T38" s="133">
        <v>325</v>
      </c>
      <c r="U38" s="133"/>
      <c r="V38" s="133"/>
      <c r="W38" s="133"/>
      <c r="X38" s="134"/>
      <c r="Y38" s="134"/>
      <c r="Z38" s="134"/>
      <c r="AA38" s="134"/>
      <c r="AB38" s="134"/>
      <c r="AC38" s="134"/>
      <c r="AD38" s="134"/>
      <c r="AE38" s="134"/>
      <c r="AF38" s="134"/>
      <c r="AG38" s="134"/>
      <c r="AH38" s="133">
        <v>378.3</v>
      </c>
      <c r="AI38" s="133"/>
      <c r="AJ38" s="133"/>
      <c r="AK38" s="133"/>
      <c r="AL38" s="133">
        <v>328.1</v>
      </c>
      <c r="AM38" s="10"/>
      <c r="AN38" s="10"/>
      <c r="AO38" s="10"/>
    </row>
    <row r="39" spans="1:41" s="11" customFormat="1" ht="129.75" customHeight="1" thickBot="1">
      <c r="A39" s="86" t="s">
        <v>162</v>
      </c>
      <c r="B39" s="32" t="s">
        <v>33</v>
      </c>
      <c r="C39" s="49"/>
      <c r="D39" s="49"/>
      <c r="E39" s="49"/>
      <c r="F39" s="49"/>
      <c r="G39" s="49"/>
      <c r="H39" s="49"/>
      <c r="I39" s="49"/>
      <c r="J39" s="49"/>
      <c r="K39" s="49"/>
      <c r="L39" s="49"/>
      <c r="M39" s="49"/>
      <c r="N39" s="49"/>
      <c r="O39" s="49"/>
      <c r="P39" s="49"/>
      <c r="Q39" s="50">
        <v>240</v>
      </c>
      <c r="R39" s="49" t="s">
        <v>17</v>
      </c>
      <c r="S39" s="49" t="s">
        <v>24</v>
      </c>
      <c r="T39" s="61">
        <v>680</v>
      </c>
      <c r="U39" s="61"/>
      <c r="V39" s="61"/>
      <c r="W39" s="61"/>
      <c r="X39" s="112"/>
      <c r="Y39" s="112"/>
      <c r="Z39" s="112"/>
      <c r="AA39" s="112"/>
      <c r="AB39" s="112"/>
      <c r="AC39" s="112"/>
      <c r="AD39" s="112"/>
      <c r="AE39" s="112"/>
      <c r="AF39" s="112"/>
      <c r="AG39" s="112"/>
      <c r="AH39" s="61">
        <v>1365.4</v>
      </c>
      <c r="AI39" s="61"/>
      <c r="AJ39" s="61"/>
      <c r="AK39" s="61"/>
      <c r="AL39" s="61">
        <v>1411.1</v>
      </c>
      <c r="AM39" s="10"/>
      <c r="AN39" s="10"/>
      <c r="AO39" s="10"/>
    </row>
    <row r="40" spans="1:41" s="11" customFormat="1" ht="71.25" customHeight="1" thickBot="1">
      <c r="A40" s="84" t="s">
        <v>101</v>
      </c>
      <c r="B40" s="51" t="s">
        <v>34</v>
      </c>
      <c r="C40" s="45"/>
      <c r="D40" s="45"/>
      <c r="E40" s="45"/>
      <c r="F40" s="45"/>
      <c r="G40" s="45"/>
      <c r="H40" s="45"/>
      <c r="I40" s="45"/>
      <c r="J40" s="45"/>
      <c r="K40" s="45"/>
      <c r="L40" s="45"/>
      <c r="M40" s="45"/>
      <c r="N40" s="45"/>
      <c r="O40" s="45"/>
      <c r="P40" s="45"/>
      <c r="Q40" s="46"/>
      <c r="R40" s="45"/>
      <c r="S40" s="45"/>
      <c r="T40" s="115">
        <f>T41</f>
        <v>191.4</v>
      </c>
      <c r="U40" s="115">
        <f t="shared" ref="U40:AL40" si="8">U41</f>
        <v>0</v>
      </c>
      <c r="V40" s="115">
        <f t="shared" si="8"/>
        <v>0</v>
      </c>
      <c r="W40" s="115">
        <f t="shared" si="8"/>
        <v>0</v>
      </c>
      <c r="X40" s="115">
        <f t="shared" si="8"/>
        <v>0</v>
      </c>
      <c r="Y40" s="115">
        <f t="shared" si="8"/>
        <v>0</v>
      </c>
      <c r="Z40" s="115">
        <f t="shared" si="8"/>
        <v>0</v>
      </c>
      <c r="AA40" s="115">
        <f t="shared" si="8"/>
        <v>0</v>
      </c>
      <c r="AB40" s="115">
        <f t="shared" si="8"/>
        <v>0</v>
      </c>
      <c r="AC40" s="115">
        <f t="shared" si="8"/>
        <v>0</v>
      </c>
      <c r="AD40" s="115">
        <f t="shared" si="8"/>
        <v>0</v>
      </c>
      <c r="AE40" s="115">
        <f t="shared" si="8"/>
        <v>0</v>
      </c>
      <c r="AF40" s="115">
        <f t="shared" si="8"/>
        <v>0</v>
      </c>
      <c r="AG40" s="115">
        <f t="shared" si="8"/>
        <v>0</v>
      </c>
      <c r="AH40" s="115">
        <f t="shared" si="8"/>
        <v>100</v>
      </c>
      <c r="AI40" s="115">
        <f t="shared" si="8"/>
        <v>0</v>
      </c>
      <c r="AJ40" s="115">
        <f t="shared" si="8"/>
        <v>0</v>
      </c>
      <c r="AK40" s="115">
        <f t="shared" si="8"/>
        <v>0</v>
      </c>
      <c r="AL40" s="116">
        <f t="shared" si="8"/>
        <v>100</v>
      </c>
      <c r="AM40" s="41"/>
      <c r="AN40" s="10"/>
      <c r="AO40" s="10"/>
    </row>
    <row r="41" spans="1:41" s="11" customFormat="1" ht="71.25" customHeight="1">
      <c r="A41" s="85" t="s">
        <v>102</v>
      </c>
      <c r="B41" s="33" t="s">
        <v>35</v>
      </c>
      <c r="C41" s="43"/>
      <c r="D41" s="43"/>
      <c r="E41" s="43"/>
      <c r="F41" s="43"/>
      <c r="G41" s="43"/>
      <c r="H41" s="43"/>
      <c r="I41" s="43"/>
      <c r="J41" s="43"/>
      <c r="K41" s="43"/>
      <c r="L41" s="43"/>
      <c r="M41" s="43"/>
      <c r="N41" s="43"/>
      <c r="O41" s="43"/>
      <c r="P41" s="43"/>
      <c r="Q41" s="44"/>
      <c r="R41" s="43"/>
      <c r="S41" s="43"/>
      <c r="T41" s="111">
        <f>T42+T43</f>
        <v>191.4</v>
      </c>
      <c r="U41" s="111"/>
      <c r="V41" s="111"/>
      <c r="W41" s="111"/>
      <c r="X41" s="132"/>
      <c r="Y41" s="132"/>
      <c r="Z41" s="132"/>
      <c r="AA41" s="132"/>
      <c r="AB41" s="132"/>
      <c r="AC41" s="132"/>
      <c r="AD41" s="132"/>
      <c r="AE41" s="132"/>
      <c r="AF41" s="132"/>
      <c r="AG41" s="132"/>
      <c r="AH41" s="111">
        <f>AH42+AH43</f>
        <v>100</v>
      </c>
      <c r="AI41" s="111"/>
      <c r="AJ41" s="111"/>
      <c r="AK41" s="111"/>
      <c r="AL41" s="111">
        <f>AL42+AL43</f>
        <v>100</v>
      </c>
      <c r="AM41" s="10"/>
      <c r="AN41" s="10"/>
      <c r="AO41" s="10"/>
    </row>
    <row r="42" spans="1:41" s="11" customFormat="1" ht="144.75" customHeight="1">
      <c r="A42" s="95" t="s">
        <v>138</v>
      </c>
      <c r="B42" s="29" t="s">
        <v>36</v>
      </c>
      <c r="C42" s="7"/>
      <c r="D42" s="7"/>
      <c r="E42" s="7"/>
      <c r="F42" s="7"/>
      <c r="G42" s="7"/>
      <c r="H42" s="7"/>
      <c r="I42" s="7"/>
      <c r="J42" s="7"/>
      <c r="K42" s="7"/>
      <c r="L42" s="7"/>
      <c r="M42" s="7"/>
      <c r="N42" s="7"/>
      <c r="O42" s="7"/>
      <c r="P42" s="7"/>
      <c r="Q42" s="8">
        <v>240</v>
      </c>
      <c r="R42" s="7" t="s">
        <v>17</v>
      </c>
      <c r="S42" s="7" t="s">
        <v>24</v>
      </c>
      <c r="T42" s="9">
        <v>166.4</v>
      </c>
      <c r="U42" s="121"/>
      <c r="V42" s="121"/>
      <c r="W42" s="121"/>
      <c r="X42" s="129"/>
      <c r="Y42" s="129"/>
      <c r="Z42" s="129"/>
      <c r="AA42" s="129"/>
      <c r="AB42" s="129"/>
      <c r="AC42" s="129"/>
      <c r="AD42" s="129"/>
      <c r="AE42" s="129"/>
      <c r="AF42" s="129"/>
      <c r="AG42" s="129"/>
      <c r="AH42" s="121">
        <v>50</v>
      </c>
      <c r="AI42" s="121"/>
      <c r="AJ42" s="121"/>
      <c r="AK42" s="121"/>
      <c r="AL42" s="121">
        <v>50</v>
      </c>
      <c r="AM42" s="10"/>
      <c r="AN42" s="10"/>
      <c r="AO42" s="10"/>
    </row>
    <row r="43" spans="1:41" s="11" customFormat="1" ht="130.5" customHeight="1" thickBot="1">
      <c r="A43" s="86" t="s">
        <v>163</v>
      </c>
      <c r="B43" s="32" t="s">
        <v>78</v>
      </c>
      <c r="C43" s="49"/>
      <c r="D43" s="49"/>
      <c r="E43" s="49"/>
      <c r="F43" s="49"/>
      <c r="G43" s="49"/>
      <c r="H43" s="49"/>
      <c r="I43" s="49"/>
      <c r="J43" s="49"/>
      <c r="K43" s="49"/>
      <c r="L43" s="49"/>
      <c r="M43" s="49"/>
      <c r="N43" s="49"/>
      <c r="O43" s="49"/>
      <c r="P43" s="49"/>
      <c r="Q43" s="50">
        <v>240</v>
      </c>
      <c r="R43" s="49" t="s">
        <v>17</v>
      </c>
      <c r="S43" s="49" t="s">
        <v>24</v>
      </c>
      <c r="T43" s="61">
        <v>25</v>
      </c>
      <c r="U43" s="61"/>
      <c r="V43" s="61"/>
      <c r="W43" s="61"/>
      <c r="X43" s="112"/>
      <c r="Y43" s="112"/>
      <c r="Z43" s="112"/>
      <c r="AA43" s="112"/>
      <c r="AB43" s="112"/>
      <c r="AC43" s="112"/>
      <c r="AD43" s="112"/>
      <c r="AE43" s="112"/>
      <c r="AF43" s="112"/>
      <c r="AG43" s="112"/>
      <c r="AH43" s="61">
        <v>50</v>
      </c>
      <c r="AI43" s="61"/>
      <c r="AJ43" s="61"/>
      <c r="AK43" s="61"/>
      <c r="AL43" s="61">
        <v>50</v>
      </c>
      <c r="AM43" s="10"/>
      <c r="AN43" s="10"/>
      <c r="AO43" s="10"/>
    </row>
    <row r="44" spans="1:41" s="11" customFormat="1" ht="71.25" customHeight="1" thickBot="1">
      <c r="A44" s="84" t="s">
        <v>103</v>
      </c>
      <c r="B44" s="51" t="s">
        <v>37</v>
      </c>
      <c r="C44" s="45"/>
      <c r="D44" s="45"/>
      <c r="E44" s="45"/>
      <c r="F44" s="45"/>
      <c r="G44" s="45"/>
      <c r="H44" s="45"/>
      <c r="I44" s="45"/>
      <c r="J44" s="45"/>
      <c r="K44" s="45"/>
      <c r="L44" s="45"/>
      <c r="M44" s="45"/>
      <c r="N44" s="45"/>
      <c r="O44" s="45"/>
      <c r="P44" s="45"/>
      <c r="Q44" s="46"/>
      <c r="R44" s="45"/>
      <c r="S44" s="45"/>
      <c r="T44" s="115">
        <f>T45</f>
        <v>7882.6</v>
      </c>
      <c r="U44" s="115">
        <f t="shared" ref="U44:AL44" si="9">U45</f>
        <v>0</v>
      </c>
      <c r="V44" s="115">
        <f t="shared" si="9"/>
        <v>0</v>
      </c>
      <c r="W44" s="115">
        <f t="shared" si="9"/>
        <v>0</v>
      </c>
      <c r="X44" s="115">
        <f t="shared" si="9"/>
        <v>0</v>
      </c>
      <c r="Y44" s="115">
        <f t="shared" si="9"/>
        <v>0</v>
      </c>
      <c r="Z44" s="115">
        <f t="shared" si="9"/>
        <v>0</v>
      </c>
      <c r="AA44" s="115">
        <f t="shared" si="9"/>
        <v>0</v>
      </c>
      <c r="AB44" s="115">
        <f t="shared" si="9"/>
        <v>0</v>
      </c>
      <c r="AC44" s="115">
        <f t="shared" si="9"/>
        <v>0</v>
      </c>
      <c r="AD44" s="115">
        <f t="shared" si="9"/>
        <v>0</v>
      </c>
      <c r="AE44" s="115">
        <f t="shared" si="9"/>
        <v>0</v>
      </c>
      <c r="AF44" s="115">
        <f t="shared" si="9"/>
        <v>0</v>
      </c>
      <c r="AG44" s="115">
        <f t="shared" si="9"/>
        <v>0</v>
      </c>
      <c r="AH44" s="115">
        <f t="shared" si="9"/>
        <v>1720.4</v>
      </c>
      <c r="AI44" s="115">
        <f t="shared" si="9"/>
        <v>0</v>
      </c>
      <c r="AJ44" s="115">
        <f t="shared" si="9"/>
        <v>0</v>
      </c>
      <c r="AK44" s="115">
        <f t="shared" si="9"/>
        <v>0</v>
      </c>
      <c r="AL44" s="116">
        <f t="shared" si="9"/>
        <v>1065</v>
      </c>
      <c r="AM44" s="41"/>
      <c r="AN44" s="10"/>
      <c r="AO44" s="10"/>
    </row>
    <row r="45" spans="1:41" s="11" customFormat="1" ht="71.25" customHeight="1">
      <c r="A45" s="85" t="s">
        <v>104</v>
      </c>
      <c r="B45" s="33" t="s">
        <v>38</v>
      </c>
      <c r="C45" s="43"/>
      <c r="D45" s="43"/>
      <c r="E45" s="43"/>
      <c r="F45" s="43"/>
      <c r="G45" s="43"/>
      <c r="H45" s="43"/>
      <c r="I45" s="43"/>
      <c r="J45" s="43"/>
      <c r="K45" s="43"/>
      <c r="L45" s="43"/>
      <c r="M45" s="43"/>
      <c r="N45" s="43"/>
      <c r="O45" s="43"/>
      <c r="P45" s="43"/>
      <c r="Q45" s="44"/>
      <c r="R45" s="43"/>
      <c r="S45" s="43"/>
      <c r="T45" s="111">
        <f>T46+T47+T48+T49+T50</f>
        <v>7882.6</v>
      </c>
      <c r="U45" s="111">
        <f t="shared" ref="U45:AK45" si="10">U46+U47+U48+U50</f>
        <v>0</v>
      </c>
      <c r="V45" s="111">
        <f t="shared" si="10"/>
        <v>0</v>
      </c>
      <c r="W45" s="111">
        <f t="shared" si="10"/>
        <v>0</v>
      </c>
      <c r="X45" s="111">
        <f t="shared" si="10"/>
        <v>0</v>
      </c>
      <c r="Y45" s="111">
        <f t="shared" si="10"/>
        <v>0</v>
      </c>
      <c r="Z45" s="111">
        <f t="shared" si="10"/>
        <v>0</v>
      </c>
      <c r="AA45" s="111">
        <f t="shared" si="10"/>
        <v>0</v>
      </c>
      <c r="AB45" s="111">
        <f t="shared" si="10"/>
        <v>0</v>
      </c>
      <c r="AC45" s="111">
        <f t="shared" si="10"/>
        <v>0</v>
      </c>
      <c r="AD45" s="111">
        <f t="shared" si="10"/>
        <v>0</v>
      </c>
      <c r="AE45" s="111">
        <f t="shared" si="10"/>
        <v>0</v>
      </c>
      <c r="AF45" s="111">
        <f t="shared" si="10"/>
        <v>0</v>
      </c>
      <c r="AG45" s="111">
        <f t="shared" si="10"/>
        <v>0</v>
      </c>
      <c r="AH45" s="111">
        <f>AH46+AH47+AH48+AH50</f>
        <v>1720.4</v>
      </c>
      <c r="AI45" s="111">
        <f t="shared" si="10"/>
        <v>0</v>
      </c>
      <c r="AJ45" s="111">
        <f t="shared" si="10"/>
        <v>0</v>
      </c>
      <c r="AK45" s="111">
        <f t="shared" si="10"/>
        <v>0</v>
      </c>
      <c r="AL45" s="111">
        <f>AL46+AL47+AL48+AL50</f>
        <v>1065</v>
      </c>
      <c r="AM45" s="10"/>
      <c r="AN45" s="10"/>
      <c r="AO45" s="10"/>
    </row>
    <row r="46" spans="1:41" s="11" customFormat="1" ht="141.75" customHeight="1">
      <c r="A46" s="95" t="s">
        <v>139</v>
      </c>
      <c r="B46" s="29" t="s">
        <v>39</v>
      </c>
      <c r="C46" s="7"/>
      <c r="D46" s="7"/>
      <c r="E46" s="7"/>
      <c r="F46" s="7"/>
      <c r="G46" s="7"/>
      <c r="H46" s="7"/>
      <c r="I46" s="7"/>
      <c r="J46" s="7"/>
      <c r="K46" s="7"/>
      <c r="L46" s="7"/>
      <c r="M46" s="7"/>
      <c r="N46" s="7"/>
      <c r="O46" s="7"/>
      <c r="P46" s="7"/>
      <c r="Q46" s="8">
        <v>240</v>
      </c>
      <c r="R46" s="7" t="s">
        <v>17</v>
      </c>
      <c r="S46" s="7" t="s">
        <v>24</v>
      </c>
      <c r="T46" s="121">
        <v>75.5</v>
      </c>
      <c r="U46" s="121"/>
      <c r="V46" s="121"/>
      <c r="W46" s="121"/>
      <c r="X46" s="129"/>
      <c r="Y46" s="129"/>
      <c r="Z46" s="129"/>
      <c r="AA46" s="129"/>
      <c r="AB46" s="129"/>
      <c r="AC46" s="129"/>
      <c r="AD46" s="129"/>
      <c r="AE46" s="129"/>
      <c r="AF46" s="129"/>
      <c r="AG46" s="129"/>
      <c r="AH46" s="121">
        <v>65</v>
      </c>
      <c r="AI46" s="121"/>
      <c r="AJ46" s="121"/>
      <c r="AK46" s="121"/>
      <c r="AL46" s="121">
        <v>63.4</v>
      </c>
      <c r="AM46" s="10"/>
      <c r="AN46" s="10"/>
      <c r="AO46" s="10"/>
    </row>
    <row r="47" spans="1:41" s="11" customFormat="1" ht="94.95" customHeight="1">
      <c r="A47" s="95" t="s">
        <v>167</v>
      </c>
      <c r="B47" s="29" t="s">
        <v>166</v>
      </c>
      <c r="C47" s="7"/>
      <c r="D47" s="7"/>
      <c r="E47" s="7"/>
      <c r="F47" s="7"/>
      <c r="G47" s="7"/>
      <c r="H47" s="7"/>
      <c r="I47" s="7"/>
      <c r="J47" s="7"/>
      <c r="K47" s="7"/>
      <c r="L47" s="7"/>
      <c r="M47" s="7"/>
      <c r="N47" s="7"/>
      <c r="O47" s="7"/>
      <c r="P47" s="7"/>
      <c r="Q47" s="8">
        <v>240</v>
      </c>
      <c r="R47" s="7" t="s">
        <v>17</v>
      </c>
      <c r="S47" s="7" t="s">
        <v>24</v>
      </c>
      <c r="T47" s="121">
        <v>75</v>
      </c>
      <c r="U47" s="121"/>
      <c r="V47" s="121"/>
      <c r="W47" s="121"/>
      <c r="X47" s="129"/>
      <c r="Y47" s="129"/>
      <c r="Z47" s="129"/>
      <c r="AA47" s="129"/>
      <c r="AB47" s="129"/>
      <c r="AC47" s="129"/>
      <c r="AD47" s="129"/>
      <c r="AE47" s="129"/>
      <c r="AF47" s="129"/>
      <c r="AG47" s="129"/>
      <c r="AH47" s="121">
        <v>0</v>
      </c>
      <c r="AI47" s="121"/>
      <c r="AJ47" s="121"/>
      <c r="AK47" s="121"/>
      <c r="AL47" s="121">
        <v>0</v>
      </c>
      <c r="AM47" s="10"/>
      <c r="AN47" s="10"/>
      <c r="AO47" s="10"/>
    </row>
    <row r="48" spans="1:41" s="11" customFormat="1" ht="153" customHeight="1">
      <c r="A48" s="95" t="s">
        <v>140</v>
      </c>
      <c r="B48" s="29" t="s">
        <v>40</v>
      </c>
      <c r="C48" s="7"/>
      <c r="D48" s="7"/>
      <c r="E48" s="7"/>
      <c r="F48" s="7"/>
      <c r="G48" s="7"/>
      <c r="H48" s="7"/>
      <c r="I48" s="7"/>
      <c r="J48" s="7"/>
      <c r="K48" s="7"/>
      <c r="L48" s="7"/>
      <c r="M48" s="7"/>
      <c r="N48" s="7"/>
      <c r="O48" s="7"/>
      <c r="P48" s="7"/>
      <c r="Q48" s="8">
        <v>240</v>
      </c>
      <c r="R48" s="7" t="s">
        <v>17</v>
      </c>
      <c r="S48" s="7" t="s">
        <v>24</v>
      </c>
      <c r="T48" s="9">
        <v>4962.7</v>
      </c>
      <c r="U48" s="121"/>
      <c r="V48" s="121"/>
      <c r="W48" s="121"/>
      <c r="X48" s="129"/>
      <c r="Y48" s="129"/>
      <c r="Z48" s="129"/>
      <c r="AA48" s="129"/>
      <c r="AB48" s="129"/>
      <c r="AC48" s="129"/>
      <c r="AD48" s="129"/>
      <c r="AE48" s="129"/>
      <c r="AF48" s="129"/>
      <c r="AG48" s="129"/>
      <c r="AH48" s="121">
        <v>1595.7</v>
      </c>
      <c r="AI48" s="121"/>
      <c r="AJ48" s="121"/>
      <c r="AK48" s="121"/>
      <c r="AL48" s="121">
        <v>941.9</v>
      </c>
      <c r="AM48" s="10"/>
      <c r="AN48" s="10"/>
      <c r="AO48" s="10"/>
    </row>
    <row r="49" spans="1:44" s="11" customFormat="1" ht="139.5" customHeight="1">
      <c r="A49" s="95" t="s">
        <v>141</v>
      </c>
      <c r="B49" s="29" t="s">
        <v>129</v>
      </c>
      <c r="C49" s="7"/>
      <c r="D49" s="7"/>
      <c r="E49" s="7"/>
      <c r="F49" s="7"/>
      <c r="G49" s="7"/>
      <c r="H49" s="7"/>
      <c r="I49" s="7"/>
      <c r="J49" s="7"/>
      <c r="K49" s="7"/>
      <c r="L49" s="7"/>
      <c r="M49" s="7"/>
      <c r="N49" s="7"/>
      <c r="O49" s="7"/>
      <c r="P49" s="7"/>
      <c r="Q49" s="8">
        <v>240</v>
      </c>
      <c r="R49" s="7" t="s">
        <v>17</v>
      </c>
      <c r="S49" s="7" t="s">
        <v>24</v>
      </c>
      <c r="T49" s="121">
        <v>2619.4</v>
      </c>
      <c r="U49" s="121"/>
      <c r="V49" s="121"/>
      <c r="W49" s="121"/>
      <c r="X49" s="129"/>
      <c r="Y49" s="129"/>
      <c r="Z49" s="129"/>
      <c r="AA49" s="129"/>
      <c r="AB49" s="129"/>
      <c r="AC49" s="129"/>
      <c r="AD49" s="129"/>
      <c r="AE49" s="129"/>
      <c r="AF49" s="129"/>
      <c r="AG49" s="129"/>
      <c r="AH49" s="121">
        <v>0</v>
      </c>
      <c r="AI49" s="121"/>
      <c r="AJ49" s="121"/>
      <c r="AK49" s="121"/>
      <c r="AL49" s="121">
        <v>0</v>
      </c>
      <c r="AM49" s="10"/>
      <c r="AN49" s="10"/>
      <c r="AO49" s="10"/>
    </row>
    <row r="50" spans="1:44" s="11" customFormat="1" ht="139.5" customHeight="1" thickBot="1">
      <c r="A50" s="86" t="s">
        <v>142</v>
      </c>
      <c r="B50" s="32" t="s">
        <v>41</v>
      </c>
      <c r="C50" s="49"/>
      <c r="D50" s="49"/>
      <c r="E50" s="49"/>
      <c r="F50" s="49"/>
      <c r="G50" s="49"/>
      <c r="H50" s="49"/>
      <c r="I50" s="49"/>
      <c r="J50" s="49"/>
      <c r="K50" s="49"/>
      <c r="L50" s="49"/>
      <c r="M50" s="49"/>
      <c r="N50" s="49"/>
      <c r="O50" s="49"/>
      <c r="P50" s="49"/>
      <c r="Q50" s="50">
        <v>240</v>
      </c>
      <c r="R50" s="49" t="s">
        <v>17</v>
      </c>
      <c r="S50" s="49" t="s">
        <v>24</v>
      </c>
      <c r="T50" s="61">
        <v>150</v>
      </c>
      <c r="U50" s="61"/>
      <c r="V50" s="61"/>
      <c r="W50" s="61"/>
      <c r="X50" s="112"/>
      <c r="Y50" s="112"/>
      <c r="Z50" s="112"/>
      <c r="AA50" s="112"/>
      <c r="AB50" s="112"/>
      <c r="AC50" s="112"/>
      <c r="AD50" s="112"/>
      <c r="AE50" s="112"/>
      <c r="AF50" s="112"/>
      <c r="AG50" s="112"/>
      <c r="AH50" s="61">
        <v>59.7</v>
      </c>
      <c r="AI50" s="61"/>
      <c r="AJ50" s="61"/>
      <c r="AK50" s="61"/>
      <c r="AL50" s="61">
        <v>59.7</v>
      </c>
      <c r="AM50" s="10"/>
      <c r="AN50" s="10"/>
      <c r="AO50" s="10"/>
    </row>
    <row r="51" spans="1:44" s="11" customFormat="1" ht="71.25" customHeight="1" thickBot="1">
      <c r="A51" s="84" t="s">
        <v>105</v>
      </c>
      <c r="B51" s="51" t="s">
        <v>42</v>
      </c>
      <c r="C51" s="45"/>
      <c r="D51" s="45"/>
      <c r="E51" s="45"/>
      <c r="F51" s="45"/>
      <c r="G51" s="45"/>
      <c r="H51" s="45"/>
      <c r="I51" s="45"/>
      <c r="J51" s="45"/>
      <c r="K51" s="45"/>
      <c r="L51" s="45"/>
      <c r="M51" s="45"/>
      <c r="N51" s="45"/>
      <c r="O51" s="45"/>
      <c r="P51" s="45"/>
      <c r="Q51" s="46"/>
      <c r="R51" s="45"/>
      <c r="S51" s="45"/>
      <c r="T51" s="115">
        <f>T52</f>
        <v>7088.3</v>
      </c>
      <c r="U51" s="115">
        <f t="shared" ref="U51:AL51" si="11">U52</f>
        <v>0</v>
      </c>
      <c r="V51" s="115">
        <f t="shared" si="11"/>
        <v>0</v>
      </c>
      <c r="W51" s="115">
        <f t="shared" si="11"/>
        <v>0</v>
      </c>
      <c r="X51" s="115">
        <f t="shared" si="11"/>
        <v>0</v>
      </c>
      <c r="Y51" s="115">
        <f t="shared" si="11"/>
        <v>0</v>
      </c>
      <c r="Z51" s="115">
        <f t="shared" si="11"/>
        <v>0</v>
      </c>
      <c r="AA51" s="115">
        <f t="shared" si="11"/>
        <v>0</v>
      </c>
      <c r="AB51" s="115">
        <f t="shared" si="11"/>
        <v>0</v>
      </c>
      <c r="AC51" s="115">
        <f t="shared" si="11"/>
        <v>0</v>
      </c>
      <c r="AD51" s="115">
        <f t="shared" si="11"/>
        <v>0</v>
      </c>
      <c r="AE51" s="115">
        <f t="shared" si="11"/>
        <v>0</v>
      </c>
      <c r="AF51" s="115">
        <f t="shared" si="11"/>
        <v>0</v>
      </c>
      <c r="AG51" s="115">
        <f t="shared" si="11"/>
        <v>0</v>
      </c>
      <c r="AH51" s="115">
        <f t="shared" si="11"/>
        <v>4098.3999999999996</v>
      </c>
      <c r="AI51" s="115">
        <f t="shared" si="11"/>
        <v>0</v>
      </c>
      <c r="AJ51" s="115">
        <f t="shared" si="11"/>
        <v>0</v>
      </c>
      <c r="AK51" s="115">
        <f t="shared" si="11"/>
        <v>0</v>
      </c>
      <c r="AL51" s="116">
        <f t="shared" si="11"/>
        <v>3294.3</v>
      </c>
      <c r="AM51" s="41"/>
      <c r="AN51" s="10"/>
      <c r="AO51" s="10"/>
    </row>
    <row r="52" spans="1:44" s="11" customFormat="1" ht="106.5" customHeight="1">
      <c r="A52" s="85" t="s">
        <v>106</v>
      </c>
      <c r="B52" s="33" t="s">
        <v>43</v>
      </c>
      <c r="C52" s="43"/>
      <c r="D52" s="43"/>
      <c r="E52" s="43"/>
      <c r="F52" s="43"/>
      <c r="G52" s="43"/>
      <c r="H52" s="43"/>
      <c r="I52" s="43"/>
      <c r="J52" s="43"/>
      <c r="K52" s="43"/>
      <c r="L52" s="43"/>
      <c r="M52" s="43"/>
      <c r="N52" s="43"/>
      <c r="O52" s="43"/>
      <c r="P52" s="43"/>
      <c r="Q52" s="44"/>
      <c r="R52" s="43"/>
      <c r="S52" s="43"/>
      <c r="T52" s="111">
        <f>T54+T53</f>
        <v>7088.3</v>
      </c>
      <c r="U52" s="111">
        <f t="shared" ref="U52:AL52" si="12">U54</f>
        <v>0</v>
      </c>
      <c r="V52" s="111">
        <f t="shared" si="12"/>
        <v>0</v>
      </c>
      <c r="W52" s="111">
        <f t="shared" si="12"/>
        <v>0</v>
      </c>
      <c r="X52" s="111">
        <f t="shared" si="12"/>
        <v>0</v>
      </c>
      <c r="Y52" s="111">
        <f t="shared" si="12"/>
        <v>0</v>
      </c>
      <c r="Z52" s="111">
        <f t="shared" si="12"/>
        <v>0</v>
      </c>
      <c r="AA52" s="111">
        <f t="shared" si="12"/>
        <v>0</v>
      </c>
      <c r="AB52" s="111">
        <f t="shared" si="12"/>
        <v>0</v>
      </c>
      <c r="AC52" s="111">
        <f t="shared" si="12"/>
        <v>0</v>
      </c>
      <c r="AD52" s="111">
        <f t="shared" si="12"/>
        <v>0</v>
      </c>
      <c r="AE52" s="111">
        <f t="shared" si="12"/>
        <v>0</v>
      </c>
      <c r="AF52" s="111">
        <f t="shared" si="12"/>
        <v>0</v>
      </c>
      <c r="AG52" s="111">
        <f t="shared" si="12"/>
        <v>0</v>
      </c>
      <c r="AH52" s="111">
        <f t="shared" si="12"/>
        <v>4098.3999999999996</v>
      </c>
      <c r="AI52" s="111">
        <f t="shared" si="12"/>
        <v>0</v>
      </c>
      <c r="AJ52" s="111">
        <f t="shared" si="12"/>
        <v>0</v>
      </c>
      <c r="AK52" s="111">
        <f t="shared" si="12"/>
        <v>0</v>
      </c>
      <c r="AL52" s="111">
        <f t="shared" si="12"/>
        <v>3294.3</v>
      </c>
      <c r="AM52" s="10"/>
      <c r="AN52" s="10"/>
      <c r="AO52" s="10"/>
    </row>
    <row r="53" spans="1:44" s="11" customFormat="1" ht="163.5" customHeight="1">
      <c r="A53" s="88" t="s">
        <v>143</v>
      </c>
      <c r="B53" s="29" t="s">
        <v>128</v>
      </c>
      <c r="C53" s="7"/>
      <c r="D53" s="7"/>
      <c r="E53" s="7"/>
      <c r="F53" s="7"/>
      <c r="G53" s="7"/>
      <c r="H53" s="7"/>
      <c r="I53" s="7"/>
      <c r="J53" s="7"/>
      <c r="K53" s="7"/>
      <c r="L53" s="7"/>
      <c r="M53" s="7"/>
      <c r="N53" s="7"/>
      <c r="O53" s="7"/>
      <c r="P53" s="7"/>
      <c r="Q53" s="8">
        <v>240</v>
      </c>
      <c r="R53" s="7" t="s">
        <v>45</v>
      </c>
      <c r="S53" s="108" t="s">
        <v>22</v>
      </c>
      <c r="T53" s="121">
        <v>320</v>
      </c>
      <c r="U53" s="121"/>
      <c r="V53" s="121"/>
      <c r="W53" s="121"/>
      <c r="X53" s="121"/>
      <c r="Y53" s="121"/>
      <c r="Z53" s="121"/>
      <c r="AA53" s="121"/>
      <c r="AB53" s="121"/>
      <c r="AC53" s="121"/>
      <c r="AD53" s="121"/>
      <c r="AE53" s="121"/>
      <c r="AF53" s="121"/>
      <c r="AG53" s="121"/>
      <c r="AH53" s="121">
        <v>0</v>
      </c>
      <c r="AI53" s="121"/>
      <c r="AJ53" s="121"/>
      <c r="AK53" s="121"/>
      <c r="AL53" s="121">
        <v>0</v>
      </c>
      <c r="AM53" s="10"/>
      <c r="AN53" s="10"/>
      <c r="AO53" s="10"/>
    </row>
    <row r="54" spans="1:44" s="11" customFormat="1" ht="163.5" customHeight="1" thickBot="1">
      <c r="A54" s="86" t="s">
        <v>144</v>
      </c>
      <c r="B54" s="32" t="s">
        <v>44</v>
      </c>
      <c r="C54" s="49"/>
      <c r="D54" s="49"/>
      <c r="E54" s="49"/>
      <c r="F54" s="49"/>
      <c r="G54" s="49"/>
      <c r="H54" s="49"/>
      <c r="I54" s="49"/>
      <c r="J54" s="49"/>
      <c r="K54" s="49"/>
      <c r="L54" s="49"/>
      <c r="M54" s="49"/>
      <c r="N54" s="49"/>
      <c r="O54" s="49"/>
      <c r="P54" s="49"/>
      <c r="Q54" s="50">
        <v>610</v>
      </c>
      <c r="R54" s="49" t="s">
        <v>45</v>
      </c>
      <c r="S54" s="49" t="s">
        <v>22</v>
      </c>
      <c r="T54" s="61">
        <v>6768.3</v>
      </c>
      <c r="U54" s="61"/>
      <c r="V54" s="61"/>
      <c r="W54" s="61"/>
      <c r="X54" s="112"/>
      <c r="Y54" s="112"/>
      <c r="Z54" s="112"/>
      <c r="AA54" s="112"/>
      <c r="AB54" s="112"/>
      <c r="AC54" s="112"/>
      <c r="AD54" s="112"/>
      <c r="AE54" s="112"/>
      <c r="AF54" s="112"/>
      <c r="AG54" s="112"/>
      <c r="AH54" s="61">
        <v>4098.3999999999996</v>
      </c>
      <c r="AI54" s="61"/>
      <c r="AJ54" s="61"/>
      <c r="AK54" s="61"/>
      <c r="AL54" s="61">
        <v>3294.3</v>
      </c>
      <c r="AM54" s="10"/>
      <c r="AN54" s="10"/>
      <c r="AO54" s="10"/>
    </row>
    <row r="55" spans="1:44" s="11" customFormat="1" ht="163.5" customHeight="1" thickBot="1">
      <c r="A55" s="84" t="s">
        <v>107</v>
      </c>
      <c r="B55" s="51" t="s">
        <v>46</v>
      </c>
      <c r="C55" s="45"/>
      <c r="D55" s="45"/>
      <c r="E55" s="45"/>
      <c r="F55" s="45"/>
      <c r="G55" s="45"/>
      <c r="H55" s="45"/>
      <c r="I55" s="45"/>
      <c r="J55" s="45"/>
      <c r="K55" s="45"/>
      <c r="L55" s="45"/>
      <c r="M55" s="45"/>
      <c r="N55" s="45"/>
      <c r="O55" s="45"/>
      <c r="P55" s="45"/>
      <c r="Q55" s="46"/>
      <c r="R55" s="45"/>
      <c r="S55" s="45"/>
      <c r="T55" s="115">
        <f>T56</f>
        <v>50</v>
      </c>
      <c r="U55" s="115" t="e">
        <f>#REF!</f>
        <v>#REF!</v>
      </c>
      <c r="V55" s="115" t="e">
        <f>#REF!</f>
        <v>#REF!</v>
      </c>
      <c r="W55" s="115" t="e">
        <f>#REF!</f>
        <v>#REF!</v>
      </c>
      <c r="X55" s="115" t="e">
        <f>#REF!</f>
        <v>#REF!</v>
      </c>
      <c r="Y55" s="115" t="e">
        <f>#REF!</f>
        <v>#REF!</v>
      </c>
      <c r="Z55" s="115" t="e">
        <f>#REF!</f>
        <v>#REF!</v>
      </c>
      <c r="AA55" s="115" t="e">
        <f>#REF!</f>
        <v>#REF!</v>
      </c>
      <c r="AB55" s="115" t="e">
        <f>#REF!</f>
        <v>#REF!</v>
      </c>
      <c r="AC55" s="115" t="e">
        <f>#REF!</f>
        <v>#REF!</v>
      </c>
      <c r="AD55" s="115" t="e">
        <f>#REF!</f>
        <v>#REF!</v>
      </c>
      <c r="AE55" s="115" t="e">
        <f>#REF!</f>
        <v>#REF!</v>
      </c>
      <c r="AF55" s="115" t="e">
        <f>#REF!</f>
        <v>#REF!</v>
      </c>
      <c r="AG55" s="115" t="e">
        <f>#REF!</f>
        <v>#REF!</v>
      </c>
      <c r="AH55" s="115">
        <f>AH56</f>
        <v>10</v>
      </c>
      <c r="AI55" s="115" t="e">
        <f>#REF!</f>
        <v>#REF!</v>
      </c>
      <c r="AJ55" s="115" t="e">
        <f>#REF!</f>
        <v>#REF!</v>
      </c>
      <c r="AK55" s="115" t="e">
        <f>#REF!</f>
        <v>#REF!</v>
      </c>
      <c r="AL55" s="116">
        <f>AL56</f>
        <v>0</v>
      </c>
      <c r="AM55" s="41"/>
      <c r="AN55" s="10"/>
      <c r="AO55" s="10"/>
    </row>
    <row r="56" spans="1:44" s="11" customFormat="1" ht="163.5" customHeight="1" thickBot="1">
      <c r="A56" s="86" t="s">
        <v>145</v>
      </c>
      <c r="B56" s="32" t="s">
        <v>47</v>
      </c>
      <c r="C56" s="49"/>
      <c r="D56" s="49"/>
      <c r="E56" s="49"/>
      <c r="F56" s="49"/>
      <c r="G56" s="49"/>
      <c r="H56" s="49"/>
      <c r="I56" s="49"/>
      <c r="J56" s="49"/>
      <c r="K56" s="49"/>
      <c r="L56" s="49"/>
      <c r="M56" s="49"/>
      <c r="N56" s="49"/>
      <c r="O56" s="49"/>
      <c r="P56" s="49"/>
      <c r="Q56" s="50">
        <v>240</v>
      </c>
      <c r="R56" s="49" t="s">
        <v>48</v>
      </c>
      <c r="S56" s="49" t="s">
        <v>22</v>
      </c>
      <c r="T56" s="61">
        <v>50</v>
      </c>
      <c r="U56" s="61"/>
      <c r="V56" s="61"/>
      <c r="W56" s="61"/>
      <c r="X56" s="112"/>
      <c r="Y56" s="112"/>
      <c r="Z56" s="112"/>
      <c r="AA56" s="112"/>
      <c r="AB56" s="112"/>
      <c r="AC56" s="112"/>
      <c r="AD56" s="112"/>
      <c r="AE56" s="112"/>
      <c r="AF56" s="112"/>
      <c r="AG56" s="112"/>
      <c r="AH56" s="61">
        <v>10</v>
      </c>
      <c r="AI56" s="61"/>
      <c r="AJ56" s="61"/>
      <c r="AK56" s="61"/>
      <c r="AL56" s="61">
        <v>0</v>
      </c>
      <c r="AM56" s="10"/>
      <c r="AN56" s="10"/>
      <c r="AO56" s="10"/>
      <c r="AR56" s="73"/>
    </row>
    <row r="57" spans="1:44" s="11" customFormat="1" ht="105" customHeight="1" thickBot="1">
      <c r="A57" s="84" t="s">
        <v>109</v>
      </c>
      <c r="B57" s="62" t="s">
        <v>49</v>
      </c>
      <c r="C57" s="63"/>
      <c r="D57" s="63"/>
      <c r="E57" s="63"/>
      <c r="F57" s="63"/>
      <c r="G57" s="63"/>
      <c r="H57" s="63"/>
      <c r="I57" s="63"/>
      <c r="J57" s="63"/>
      <c r="K57" s="63"/>
      <c r="L57" s="63"/>
      <c r="M57" s="63"/>
      <c r="N57" s="63"/>
      <c r="O57" s="63"/>
      <c r="P57" s="63"/>
      <c r="Q57" s="64"/>
      <c r="R57" s="63"/>
      <c r="S57" s="63"/>
      <c r="T57" s="115">
        <f>T58</f>
        <v>12658</v>
      </c>
      <c r="U57" s="115" t="e">
        <f t="shared" ref="U57:AK57" si="13">U58</f>
        <v>#REF!</v>
      </c>
      <c r="V57" s="115" t="e">
        <f t="shared" si="13"/>
        <v>#REF!</v>
      </c>
      <c r="W57" s="115" t="e">
        <f t="shared" si="13"/>
        <v>#REF!</v>
      </c>
      <c r="X57" s="115" t="e">
        <f t="shared" si="13"/>
        <v>#REF!</v>
      </c>
      <c r="Y57" s="115" t="e">
        <f t="shared" si="13"/>
        <v>#REF!</v>
      </c>
      <c r="Z57" s="115" t="e">
        <f t="shared" si="13"/>
        <v>#REF!</v>
      </c>
      <c r="AA57" s="115" t="e">
        <f t="shared" si="13"/>
        <v>#REF!</v>
      </c>
      <c r="AB57" s="115" t="e">
        <f t="shared" si="13"/>
        <v>#REF!</v>
      </c>
      <c r="AC57" s="115" t="e">
        <f t="shared" si="13"/>
        <v>#REF!</v>
      </c>
      <c r="AD57" s="115" t="e">
        <f t="shared" si="13"/>
        <v>#REF!</v>
      </c>
      <c r="AE57" s="115" t="e">
        <f t="shared" si="13"/>
        <v>#REF!</v>
      </c>
      <c r="AF57" s="115" t="e">
        <f t="shared" si="13"/>
        <v>#REF!</v>
      </c>
      <c r="AG57" s="115" t="e">
        <f t="shared" si="13"/>
        <v>#REF!</v>
      </c>
      <c r="AH57" s="115">
        <f t="shared" si="13"/>
        <v>11198.6</v>
      </c>
      <c r="AI57" s="115" t="e">
        <f t="shared" si="13"/>
        <v>#REF!</v>
      </c>
      <c r="AJ57" s="115" t="e">
        <f t="shared" si="13"/>
        <v>#REF!</v>
      </c>
      <c r="AK57" s="115" t="e">
        <f t="shared" si="13"/>
        <v>#REF!</v>
      </c>
      <c r="AL57" s="116">
        <f>AL58</f>
        <v>11496.2</v>
      </c>
      <c r="AM57" s="41"/>
      <c r="AN57" s="10"/>
      <c r="AO57" s="10"/>
    </row>
    <row r="58" spans="1:44" s="11" customFormat="1" ht="108.75" customHeight="1">
      <c r="A58" s="85" t="s">
        <v>108</v>
      </c>
      <c r="B58" s="33" t="s">
        <v>50</v>
      </c>
      <c r="C58" s="43"/>
      <c r="D58" s="43"/>
      <c r="E58" s="43"/>
      <c r="F58" s="43"/>
      <c r="G58" s="43"/>
      <c r="H58" s="43"/>
      <c r="I58" s="43"/>
      <c r="J58" s="43"/>
      <c r="K58" s="43"/>
      <c r="L58" s="43"/>
      <c r="M58" s="43"/>
      <c r="N58" s="43"/>
      <c r="O58" s="43"/>
      <c r="P58" s="43"/>
      <c r="Q58" s="44"/>
      <c r="R58" s="43"/>
      <c r="S58" s="43"/>
      <c r="T58" s="111">
        <f>T59+T60+T61+T62+T63+T64</f>
        <v>12658</v>
      </c>
      <c r="U58" s="111" t="e">
        <f>U59+U60+#REF!+U61+U62+U63+U64</f>
        <v>#REF!</v>
      </c>
      <c r="V58" s="111" t="e">
        <f>V59+V60+#REF!+V61+V62+V63+V64</f>
        <v>#REF!</v>
      </c>
      <c r="W58" s="111" t="e">
        <f>W59+W60+#REF!+W61+W62+W63+W64</f>
        <v>#REF!</v>
      </c>
      <c r="X58" s="111" t="e">
        <f>X59+X60+#REF!+X61+X62+X63+X64</f>
        <v>#REF!</v>
      </c>
      <c r="Y58" s="111" t="e">
        <f>Y59+Y60+#REF!+Y61+Y62+Y63+Y64</f>
        <v>#REF!</v>
      </c>
      <c r="Z58" s="111" t="e">
        <f>Z59+Z60+#REF!+Z61+Z62+Z63+Z64</f>
        <v>#REF!</v>
      </c>
      <c r="AA58" s="111" t="e">
        <f>AA59+AA60+#REF!+AA61+AA62+AA63+AA64</f>
        <v>#REF!</v>
      </c>
      <c r="AB58" s="111" t="e">
        <f>AB59+AB60+#REF!+AB61+AB62+AB63+AB64</f>
        <v>#REF!</v>
      </c>
      <c r="AC58" s="111" t="e">
        <f>AC59+AC60+#REF!+AC61+AC62+AC63+AC64</f>
        <v>#REF!</v>
      </c>
      <c r="AD58" s="111" t="e">
        <f>AD59+AD60+#REF!+AD61+AD62+AD63+AD64</f>
        <v>#REF!</v>
      </c>
      <c r="AE58" s="111" t="e">
        <f>AE59+AE60+#REF!+AE61+AE62+AE63+AE64</f>
        <v>#REF!</v>
      </c>
      <c r="AF58" s="111" t="e">
        <f>AF59+AF60+#REF!+AF61+AF62+AF63+AF64</f>
        <v>#REF!</v>
      </c>
      <c r="AG58" s="111" t="e">
        <f>AG59+AG60+#REF!+AG61+AG62+AG63+AG64</f>
        <v>#REF!</v>
      </c>
      <c r="AH58" s="111">
        <f>AH59+AH60+AH61+AH62+AH63+AH64</f>
        <v>11198.6</v>
      </c>
      <c r="AI58" s="111" t="e">
        <f>AI59+AI60+#REF!+AI61+AI62+AI63+AI64</f>
        <v>#REF!</v>
      </c>
      <c r="AJ58" s="111" t="e">
        <f>AJ59+AJ60+#REF!+AJ61+AJ62+AJ63+AJ64</f>
        <v>#REF!</v>
      </c>
      <c r="AK58" s="111" t="e">
        <f>AK59+AK60+#REF!+AK61+AK62+AK63+AK64</f>
        <v>#REF!</v>
      </c>
      <c r="AL58" s="111">
        <f>AL59+AL60+AL61+AL62+AL63+AL64</f>
        <v>11496.2</v>
      </c>
      <c r="AM58" s="10"/>
      <c r="AN58" s="10"/>
      <c r="AO58" s="10"/>
    </row>
    <row r="59" spans="1:44" s="11" customFormat="1" ht="163.5" customHeight="1">
      <c r="A59" s="37" t="s">
        <v>148</v>
      </c>
      <c r="B59" s="29" t="s">
        <v>51</v>
      </c>
      <c r="C59" s="7"/>
      <c r="D59" s="7"/>
      <c r="E59" s="7"/>
      <c r="F59" s="7"/>
      <c r="G59" s="7"/>
      <c r="H59" s="7"/>
      <c r="I59" s="7"/>
      <c r="J59" s="7"/>
      <c r="K59" s="7"/>
      <c r="L59" s="7"/>
      <c r="M59" s="7"/>
      <c r="N59" s="7"/>
      <c r="O59" s="7"/>
      <c r="P59" s="7"/>
      <c r="Q59" s="8">
        <v>120</v>
      </c>
      <c r="R59" s="7" t="s">
        <v>22</v>
      </c>
      <c r="S59" s="7" t="s">
        <v>23</v>
      </c>
      <c r="T59" s="121">
        <v>10661.5</v>
      </c>
      <c r="U59" s="121"/>
      <c r="V59" s="121"/>
      <c r="W59" s="121"/>
      <c r="X59" s="129"/>
      <c r="Y59" s="129"/>
      <c r="Z59" s="129"/>
      <c r="AA59" s="129"/>
      <c r="AB59" s="129"/>
      <c r="AC59" s="129"/>
      <c r="AD59" s="129"/>
      <c r="AE59" s="129"/>
      <c r="AF59" s="129"/>
      <c r="AG59" s="129"/>
      <c r="AH59" s="121">
        <v>10193.200000000001</v>
      </c>
      <c r="AI59" s="121"/>
      <c r="AJ59" s="121"/>
      <c r="AK59" s="121"/>
      <c r="AL59" s="121">
        <v>10571.2</v>
      </c>
      <c r="AM59" s="10"/>
      <c r="AN59" s="10"/>
      <c r="AO59" s="10"/>
    </row>
    <row r="60" spans="1:44" s="11" customFormat="1" ht="163.5" customHeight="1">
      <c r="A60" s="37" t="s">
        <v>146</v>
      </c>
      <c r="B60" s="29" t="s">
        <v>52</v>
      </c>
      <c r="C60" s="7"/>
      <c r="D60" s="7"/>
      <c r="E60" s="7"/>
      <c r="F60" s="7"/>
      <c r="G60" s="7"/>
      <c r="H60" s="7"/>
      <c r="I60" s="7"/>
      <c r="J60" s="7"/>
      <c r="K60" s="7"/>
      <c r="L60" s="7"/>
      <c r="M60" s="7"/>
      <c r="N60" s="7"/>
      <c r="O60" s="7"/>
      <c r="P60" s="7"/>
      <c r="Q60" s="8">
        <v>240</v>
      </c>
      <c r="R60" s="7" t="s">
        <v>22</v>
      </c>
      <c r="S60" s="7" t="s">
        <v>23</v>
      </c>
      <c r="T60" s="121">
        <v>1731.5</v>
      </c>
      <c r="U60" s="121"/>
      <c r="V60" s="121"/>
      <c r="W60" s="121"/>
      <c r="X60" s="129"/>
      <c r="Y60" s="129"/>
      <c r="Z60" s="129"/>
      <c r="AA60" s="129"/>
      <c r="AB60" s="129"/>
      <c r="AC60" s="129"/>
      <c r="AD60" s="129"/>
      <c r="AE60" s="129"/>
      <c r="AF60" s="129"/>
      <c r="AG60" s="129"/>
      <c r="AH60" s="121">
        <v>830.4</v>
      </c>
      <c r="AI60" s="121"/>
      <c r="AJ60" s="121"/>
      <c r="AK60" s="121"/>
      <c r="AL60" s="121">
        <v>725</v>
      </c>
      <c r="AM60" s="10"/>
      <c r="AN60" s="10"/>
      <c r="AO60" s="10"/>
    </row>
    <row r="61" spans="1:44" s="11" customFormat="1" ht="163.5" customHeight="1">
      <c r="A61" s="80" t="s">
        <v>164</v>
      </c>
      <c r="B61" s="29" t="s">
        <v>53</v>
      </c>
      <c r="C61" s="7"/>
      <c r="D61" s="7"/>
      <c r="E61" s="7"/>
      <c r="F61" s="7"/>
      <c r="G61" s="7"/>
      <c r="H61" s="7"/>
      <c r="I61" s="7"/>
      <c r="J61" s="7"/>
      <c r="K61" s="7"/>
      <c r="L61" s="7"/>
      <c r="M61" s="7"/>
      <c r="N61" s="7"/>
      <c r="O61" s="7"/>
      <c r="P61" s="7"/>
      <c r="Q61" s="8">
        <v>240</v>
      </c>
      <c r="R61" s="7" t="s">
        <v>22</v>
      </c>
      <c r="S61" s="7" t="s">
        <v>23</v>
      </c>
      <c r="T61" s="121">
        <v>10</v>
      </c>
      <c r="U61" s="121"/>
      <c r="V61" s="121"/>
      <c r="W61" s="121"/>
      <c r="X61" s="129"/>
      <c r="Y61" s="129"/>
      <c r="Z61" s="129"/>
      <c r="AA61" s="129"/>
      <c r="AB61" s="129"/>
      <c r="AC61" s="129"/>
      <c r="AD61" s="129"/>
      <c r="AE61" s="129"/>
      <c r="AF61" s="129"/>
      <c r="AG61" s="129"/>
      <c r="AH61" s="121">
        <v>0</v>
      </c>
      <c r="AI61" s="121"/>
      <c r="AJ61" s="121"/>
      <c r="AK61" s="121"/>
      <c r="AL61" s="121">
        <v>0</v>
      </c>
      <c r="AM61" s="10"/>
      <c r="AN61" s="10"/>
      <c r="AO61" s="10"/>
    </row>
    <row r="62" spans="1:44" s="11" customFormat="1" ht="210" customHeight="1">
      <c r="A62" s="38" t="s">
        <v>165</v>
      </c>
      <c r="B62" s="29" t="s">
        <v>54</v>
      </c>
      <c r="C62" s="7"/>
      <c r="D62" s="7"/>
      <c r="E62" s="7"/>
      <c r="F62" s="7"/>
      <c r="G62" s="7"/>
      <c r="H62" s="7"/>
      <c r="I62" s="7"/>
      <c r="J62" s="7"/>
      <c r="K62" s="7"/>
      <c r="L62" s="7"/>
      <c r="M62" s="7"/>
      <c r="N62" s="7"/>
      <c r="O62" s="7"/>
      <c r="P62" s="7"/>
      <c r="Q62" s="8">
        <v>240</v>
      </c>
      <c r="R62" s="7" t="s">
        <v>22</v>
      </c>
      <c r="S62" s="7" t="s">
        <v>55</v>
      </c>
      <c r="T62" s="9">
        <v>100</v>
      </c>
      <c r="U62" s="121"/>
      <c r="V62" s="121"/>
      <c r="W62" s="121"/>
      <c r="X62" s="129"/>
      <c r="Y62" s="129"/>
      <c r="Z62" s="129"/>
      <c r="AA62" s="129"/>
      <c r="AB62" s="129"/>
      <c r="AC62" s="129"/>
      <c r="AD62" s="129"/>
      <c r="AE62" s="129"/>
      <c r="AF62" s="129"/>
      <c r="AG62" s="129"/>
      <c r="AH62" s="121">
        <v>20</v>
      </c>
      <c r="AI62" s="121"/>
      <c r="AJ62" s="121"/>
      <c r="AK62" s="121"/>
      <c r="AL62" s="121">
        <v>100</v>
      </c>
      <c r="AM62" s="10"/>
      <c r="AN62" s="10"/>
      <c r="AO62" s="10"/>
    </row>
    <row r="63" spans="1:44" s="11" customFormat="1" ht="163.5" customHeight="1">
      <c r="A63" s="39" t="s">
        <v>151</v>
      </c>
      <c r="B63" s="29" t="s">
        <v>56</v>
      </c>
      <c r="C63" s="7"/>
      <c r="D63" s="7"/>
      <c r="E63" s="7"/>
      <c r="F63" s="7"/>
      <c r="G63" s="7"/>
      <c r="H63" s="7"/>
      <c r="I63" s="7"/>
      <c r="J63" s="7"/>
      <c r="K63" s="7"/>
      <c r="L63" s="7"/>
      <c r="M63" s="7"/>
      <c r="N63" s="7"/>
      <c r="O63" s="7"/>
      <c r="P63" s="7"/>
      <c r="Q63" s="8">
        <v>850</v>
      </c>
      <c r="R63" s="7" t="s">
        <v>22</v>
      </c>
      <c r="S63" s="7" t="s">
        <v>55</v>
      </c>
      <c r="T63" s="9">
        <v>154</v>
      </c>
      <c r="U63" s="121"/>
      <c r="V63" s="121"/>
      <c r="W63" s="121"/>
      <c r="X63" s="129"/>
      <c r="Y63" s="129"/>
      <c r="Z63" s="129"/>
      <c r="AA63" s="129"/>
      <c r="AB63" s="129"/>
      <c r="AC63" s="129"/>
      <c r="AD63" s="129"/>
      <c r="AE63" s="129"/>
      <c r="AF63" s="129"/>
      <c r="AG63" s="129"/>
      <c r="AH63" s="121">
        <v>150</v>
      </c>
      <c r="AI63" s="121"/>
      <c r="AJ63" s="121"/>
      <c r="AK63" s="121"/>
      <c r="AL63" s="121">
        <v>100</v>
      </c>
      <c r="AM63" s="10"/>
      <c r="AN63" s="10"/>
      <c r="AO63" s="10"/>
    </row>
    <row r="64" spans="1:44" s="11" customFormat="1" ht="163.5" customHeight="1" thickBot="1">
      <c r="A64" s="81" t="s">
        <v>110</v>
      </c>
      <c r="B64" s="32" t="s">
        <v>57</v>
      </c>
      <c r="C64" s="49"/>
      <c r="D64" s="49"/>
      <c r="E64" s="49"/>
      <c r="F64" s="49"/>
      <c r="G64" s="49"/>
      <c r="H64" s="49"/>
      <c r="I64" s="49"/>
      <c r="J64" s="49"/>
      <c r="K64" s="49"/>
      <c r="L64" s="49"/>
      <c r="M64" s="49"/>
      <c r="N64" s="49"/>
      <c r="O64" s="49"/>
      <c r="P64" s="49"/>
      <c r="Q64" s="50">
        <v>240</v>
      </c>
      <c r="R64" s="49" t="s">
        <v>22</v>
      </c>
      <c r="S64" s="49" t="s">
        <v>55</v>
      </c>
      <c r="T64" s="61">
        <v>1</v>
      </c>
      <c r="U64" s="61"/>
      <c r="V64" s="61"/>
      <c r="W64" s="61"/>
      <c r="X64" s="112"/>
      <c r="Y64" s="112"/>
      <c r="Z64" s="112"/>
      <c r="AA64" s="112"/>
      <c r="AB64" s="112"/>
      <c r="AC64" s="112"/>
      <c r="AD64" s="112"/>
      <c r="AE64" s="112"/>
      <c r="AF64" s="112"/>
      <c r="AG64" s="112"/>
      <c r="AH64" s="61">
        <v>5</v>
      </c>
      <c r="AI64" s="61"/>
      <c r="AJ64" s="61"/>
      <c r="AK64" s="61"/>
      <c r="AL64" s="61">
        <v>0</v>
      </c>
      <c r="AM64" s="10"/>
      <c r="AN64" s="10"/>
      <c r="AO64" s="10"/>
    </row>
    <row r="65" spans="1:44" s="11" customFormat="1" ht="71.25" customHeight="1" thickBot="1">
      <c r="A65" s="97" t="s">
        <v>87</v>
      </c>
      <c r="B65" s="51" t="s">
        <v>84</v>
      </c>
      <c r="C65" s="45"/>
      <c r="D65" s="45"/>
      <c r="E65" s="45"/>
      <c r="F65" s="45"/>
      <c r="G65" s="45"/>
      <c r="H65" s="45"/>
      <c r="I65" s="45"/>
      <c r="J65" s="45"/>
      <c r="K65" s="45"/>
      <c r="L65" s="45"/>
      <c r="M65" s="45"/>
      <c r="N65" s="45"/>
      <c r="O65" s="45"/>
      <c r="P65" s="45"/>
      <c r="Q65" s="46"/>
      <c r="R65" s="45"/>
      <c r="S65" s="45"/>
      <c r="T65" s="115">
        <f>T66</f>
        <v>450</v>
      </c>
      <c r="U65" s="115">
        <f t="shared" ref="U65:AL65" si="14">U66</f>
        <v>0</v>
      </c>
      <c r="V65" s="115">
        <f t="shared" si="14"/>
        <v>0</v>
      </c>
      <c r="W65" s="115">
        <f t="shared" si="14"/>
        <v>0</v>
      </c>
      <c r="X65" s="115">
        <f t="shared" si="14"/>
        <v>0</v>
      </c>
      <c r="Y65" s="115">
        <f t="shared" si="14"/>
        <v>0</v>
      </c>
      <c r="Z65" s="115">
        <f t="shared" si="14"/>
        <v>0</v>
      </c>
      <c r="AA65" s="115">
        <f t="shared" si="14"/>
        <v>0</v>
      </c>
      <c r="AB65" s="115">
        <f t="shared" si="14"/>
        <v>0</v>
      </c>
      <c r="AC65" s="115">
        <f t="shared" si="14"/>
        <v>0</v>
      </c>
      <c r="AD65" s="115">
        <f t="shared" si="14"/>
        <v>0</v>
      </c>
      <c r="AE65" s="115">
        <f t="shared" si="14"/>
        <v>0</v>
      </c>
      <c r="AF65" s="115">
        <f t="shared" si="14"/>
        <v>0</v>
      </c>
      <c r="AG65" s="115">
        <f t="shared" si="14"/>
        <v>0</v>
      </c>
      <c r="AH65" s="115">
        <f t="shared" si="14"/>
        <v>350</v>
      </c>
      <c r="AI65" s="115">
        <f t="shared" si="14"/>
        <v>0</v>
      </c>
      <c r="AJ65" s="115">
        <f t="shared" si="14"/>
        <v>0</v>
      </c>
      <c r="AK65" s="115">
        <f t="shared" si="14"/>
        <v>0</v>
      </c>
      <c r="AL65" s="116">
        <f t="shared" si="14"/>
        <v>350</v>
      </c>
      <c r="AM65" s="41"/>
      <c r="AN65" s="10"/>
      <c r="AO65" s="10"/>
    </row>
    <row r="66" spans="1:44" s="11" customFormat="1" ht="99.75" customHeight="1">
      <c r="A66" s="98" t="s">
        <v>111</v>
      </c>
      <c r="B66" s="33" t="s">
        <v>83</v>
      </c>
      <c r="C66" s="43"/>
      <c r="D66" s="43"/>
      <c r="E66" s="43"/>
      <c r="F66" s="43"/>
      <c r="G66" s="43"/>
      <c r="H66" s="43"/>
      <c r="I66" s="43"/>
      <c r="J66" s="43"/>
      <c r="K66" s="43"/>
      <c r="L66" s="43"/>
      <c r="M66" s="43"/>
      <c r="N66" s="43"/>
      <c r="O66" s="43"/>
      <c r="P66" s="43"/>
      <c r="Q66" s="44"/>
      <c r="R66" s="43"/>
      <c r="S66" s="43"/>
      <c r="T66" s="111">
        <f>T67</f>
        <v>450</v>
      </c>
      <c r="U66" s="111"/>
      <c r="V66" s="111"/>
      <c r="W66" s="111"/>
      <c r="X66" s="132"/>
      <c r="Y66" s="132"/>
      <c r="Z66" s="132"/>
      <c r="AA66" s="132"/>
      <c r="AB66" s="132"/>
      <c r="AC66" s="132"/>
      <c r="AD66" s="132"/>
      <c r="AE66" s="132"/>
      <c r="AF66" s="132"/>
      <c r="AG66" s="132"/>
      <c r="AH66" s="111">
        <f>AH67</f>
        <v>350</v>
      </c>
      <c r="AI66" s="111"/>
      <c r="AJ66" s="111"/>
      <c r="AK66" s="111"/>
      <c r="AL66" s="111">
        <f>AL67</f>
        <v>350</v>
      </c>
      <c r="AM66" s="10"/>
      <c r="AN66" s="10"/>
      <c r="AO66" s="10"/>
    </row>
    <row r="67" spans="1:44" s="11" customFormat="1" ht="162.75" customHeight="1" thickBot="1">
      <c r="A67" s="99" t="s">
        <v>112</v>
      </c>
      <c r="B67" s="65" t="s">
        <v>82</v>
      </c>
      <c r="C67" s="49"/>
      <c r="D67" s="49"/>
      <c r="E67" s="49"/>
      <c r="F67" s="49"/>
      <c r="G67" s="49"/>
      <c r="H67" s="49"/>
      <c r="I67" s="49"/>
      <c r="J67" s="49"/>
      <c r="K67" s="49"/>
      <c r="L67" s="49"/>
      <c r="M67" s="49"/>
      <c r="N67" s="49"/>
      <c r="O67" s="49"/>
      <c r="P67" s="49"/>
      <c r="Q67" s="50">
        <v>310</v>
      </c>
      <c r="R67" s="49" t="s">
        <v>26</v>
      </c>
      <c r="S67" s="49" t="s">
        <v>22</v>
      </c>
      <c r="T67" s="61">
        <v>450</v>
      </c>
      <c r="U67" s="61"/>
      <c r="V67" s="61"/>
      <c r="W67" s="61"/>
      <c r="X67" s="112"/>
      <c r="Y67" s="112"/>
      <c r="Z67" s="112"/>
      <c r="AA67" s="112"/>
      <c r="AB67" s="112"/>
      <c r="AC67" s="112"/>
      <c r="AD67" s="112"/>
      <c r="AE67" s="112"/>
      <c r="AF67" s="112"/>
      <c r="AG67" s="112"/>
      <c r="AH67" s="61">
        <v>350</v>
      </c>
      <c r="AI67" s="61"/>
      <c r="AJ67" s="61"/>
      <c r="AK67" s="61"/>
      <c r="AL67" s="61">
        <v>350</v>
      </c>
      <c r="AM67" s="10"/>
      <c r="AN67" s="10"/>
      <c r="AO67" s="10"/>
    </row>
    <row r="68" spans="1:44" s="11" customFormat="1" ht="51" customHeight="1" thickBot="1">
      <c r="A68" s="93" t="s">
        <v>130</v>
      </c>
      <c r="B68" s="51" t="s">
        <v>75</v>
      </c>
      <c r="C68" s="56"/>
      <c r="D68" s="56"/>
      <c r="E68" s="56"/>
      <c r="F68" s="56"/>
      <c r="G68" s="56"/>
      <c r="H68" s="56"/>
      <c r="I68" s="56"/>
      <c r="J68" s="56"/>
      <c r="K68" s="56"/>
      <c r="L68" s="56"/>
      <c r="M68" s="56"/>
      <c r="N68" s="56"/>
      <c r="O68" s="56"/>
      <c r="P68" s="56"/>
      <c r="Q68" s="57"/>
      <c r="R68" s="56"/>
      <c r="S68" s="56"/>
      <c r="T68" s="115">
        <f>T69</f>
        <v>307</v>
      </c>
      <c r="U68" s="126"/>
      <c r="V68" s="126"/>
      <c r="W68" s="126"/>
      <c r="X68" s="135"/>
      <c r="Y68" s="135"/>
      <c r="Z68" s="135"/>
      <c r="AA68" s="135"/>
      <c r="AB68" s="135"/>
      <c r="AC68" s="135"/>
      <c r="AD68" s="135"/>
      <c r="AE68" s="135"/>
      <c r="AF68" s="135"/>
      <c r="AG68" s="135"/>
      <c r="AH68" s="126">
        <v>0</v>
      </c>
      <c r="AI68" s="126"/>
      <c r="AJ68" s="126"/>
      <c r="AK68" s="126"/>
      <c r="AL68" s="136">
        <v>0</v>
      </c>
      <c r="AM68" s="41"/>
      <c r="AN68" s="10"/>
      <c r="AO68" s="10"/>
    </row>
    <row r="69" spans="1:44" s="11" customFormat="1" ht="143.25" customHeight="1" thickBot="1">
      <c r="A69" s="91" t="s">
        <v>169</v>
      </c>
      <c r="B69" s="34" t="s">
        <v>63</v>
      </c>
      <c r="C69" s="58"/>
      <c r="D69" s="58"/>
      <c r="E69" s="58"/>
      <c r="F69" s="58"/>
      <c r="G69" s="58"/>
      <c r="H69" s="58"/>
      <c r="I69" s="58"/>
      <c r="J69" s="58"/>
      <c r="K69" s="58"/>
      <c r="L69" s="58"/>
      <c r="M69" s="58"/>
      <c r="N69" s="58"/>
      <c r="O69" s="58"/>
      <c r="P69" s="58"/>
      <c r="Q69" s="59">
        <v>240</v>
      </c>
      <c r="R69" s="58" t="s">
        <v>23</v>
      </c>
      <c r="S69" s="58" t="s">
        <v>131</v>
      </c>
      <c r="T69" s="124">
        <v>307</v>
      </c>
      <c r="U69" s="124"/>
      <c r="V69" s="124"/>
      <c r="W69" s="124"/>
      <c r="X69" s="125"/>
      <c r="Y69" s="125"/>
      <c r="Z69" s="125"/>
      <c r="AA69" s="125"/>
      <c r="AB69" s="125"/>
      <c r="AC69" s="125"/>
      <c r="AD69" s="125"/>
      <c r="AE69" s="125"/>
      <c r="AF69" s="125"/>
      <c r="AG69" s="125"/>
      <c r="AH69" s="124">
        <v>0</v>
      </c>
      <c r="AI69" s="124"/>
      <c r="AJ69" s="124"/>
      <c r="AK69" s="124"/>
      <c r="AL69" s="124">
        <v>0</v>
      </c>
      <c r="AM69" s="10"/>
      <c r="AN69" s="10"/>
      <c r="AO69" s="10"/>
    </row>
    <row r="70" spans="1:44" s="11" customFormat="1" ht="71.25" customHeight="1" thickBot="1">
      <c r="A70" s="84" t="s">
        <v>58</v>
      </c>
      <c r="B70" s="51" t="s">
        <v>59</v>
      </c>
      <c r="C70" s="56"/>
      <c r="D70" s="56"/>
      <c r="E70" s="56"/>
      <c r="F70" s="56"/>
      <c r="G70" s="56"/>
      <c r="H70" s="56"/>
      <c r="I70" s="56"/>
      <c r="J70" s="56"/>
      <c r="K70" s="56"/>
      <c r="L70" s="56"/>
      <c r="M70" s="56"/>
      <c r="N70" s="56"/>
      <c r="O70" s="56"/>
      <c r="P70" s="56"/>
      <c r="Q70" s="57"/>
      <c r="R70" s="56"/>
      <c r="S70" s="56"/>
      <c r="T70" s="115">
        <f>T71+T75</f>
        <v>2585</v>
      </c>
      <c r="U70" s="114" t="e">
        <f t="shared" ref="U70:AK70" si="15">U71+U75</f>
        <v>#REF!</v>
      </c>
      <c r="V70" s="114" t="e">
        <f t="shared" si="15"/>
        <v>#REF!</v>
      </c>
      <c r="W70" s="114" t="e">
        <f t="shared" si="15"/>
        <v>#REF!</v>
      </c>
      <c r="X70" s="114" t="e">
        <f t="shared" si="15"/>
        <v>#REF!</v>
      </c>
      <c r="Y70" s="114" t="e">
        <f t="shared" si="15"/>
        <v>#REF!</v>
      </c>
      <c r="Z70" s="114" t="e">
        <f t="shared" si="15"/>
        <v>#REF!</v>
      </c>
      <c r="AA70" s="114" t="e">
        <f t="shared" si="15"/>
        <v>#REF!</v>
      </c>
      <c r="AB70" s="114" t="e">
        <f t="shared" si="15"/>
        <v>#REF!</v>
      </c>
      <c r="AC70" s="114" t="e">
        <f t="shared" si="15"/>
        <v>#REF!</v>
      </c>
      <c r="AD70" s="114" t="e">
        <f t="shared" si="15"/>
        <v>#REF!</v>
      </c>
      <c r="AE70" s="114" t="e">
        <f t="shared" si="15"/>
        <v>#REF!</v>
      </c>
      <c r="AF70" s="114" t="e">
        <f t="shared" si="15"/>
        <v>#REF!</v>
      </c>
      <c r="AG70" s="114" t="e">
        <f t="shared" si="15"/>
        <v>#REF!</v>
      </c>
      <c r="AH70" s="115">
        <f>AH72+AH75</f>
        <v>1369.8</v>
      </c>
      <c r="AI70" s="115" t="e">
        <f t="shared" si="15"/>
        <v>#REF!</v>
      </c>
      <c r="AJ70" s="115" t="e">
        <f t="shared" si="15"/>
        <v>#REF!</v>
      </c>
      <c r="AK70" s="115" t="e">
        <f t="shared" si="15"/>
        <v>#REF!</v>
      </c>
      <c r="AL70" s="137">
        <f>AL71+AL75+AL73</f>
        <v>2567.9</v>
      </c>
      <c r="AM70" s="41"/>
      <c r="AN70" s="10"/>
      <c r="AO70" s="10"/>
      <c r="AP70" s="12"/>
      <c r="AQ70" s="12"/>
      <c r="AR70" s="12"/>
    </row>
    <row r="71" spans="1:44" s="11" customFormat="1" ht="71.25" customHeight="1">
      <c r="A71" s="85" t="s">
        <v>60</v>
      </c>
      <c r="B71" s="74" t="s">
        <v>61</v>
      </c>
      <c r="C71" s="43"/>
      <c r="D71" s="43"/>
      <c r="E71" s="43"/>
      <c r="F71" s="43"/>
      <c r="G71" s="43"/>
      <c r="H71" s="43"/>
      <c r="I71" s="43"/>
      <c r="J71" s="43"/>
      <c r="K71" s="43"/>
      <c r="L71" s="43"/>
      <c r="M71" s="43"/>
      <c r="N71" s="43"/>
      <c r="O71" s="43"/>
      <c r="P71" s="43"/>
      <c r="Q71" s="44"/>
      <c r="R71" s="43"/>
      <c r="S71" s="43"/>
      <c r="T71" s="111">
        <f>T72</f>
        <v>180</v>
      </c>
      <c r="U71" s="111">
        <f t="shared" ref="U71:AK71" si="16">U72</f>
        <v>0</v>
      </c>
      <c r="V71" s="111">
        <f t="shared" si="16"/>
        <v>0</v>
      </c>
      <c r="W71" s="111">
        <f t="shared" si="16"/>
        <v>0</v>
      </c>
      <c r="X71" s="111">
        <f t="shared" si="16"/>
        <v>0</v>
      </c>
      <c r="Y71" s="111">
        <f t="shared" si="16"/>
        <v>0</v>
      </c>
      <c r="Z71" s="111">
        <f t="shared" si="16"/>
        <v>0</v>
      </c>
      <c r="AA71" s="111">
        <f t="shared" si="16"/>
        <v>0</v>
      </c>
      <c r="AB71" s="111">
        <f t="shared" si="16"/>
        <v>0</v>
      </c>
      <c r="AC71" s="111">
        <f t="shared" si="16"/>
        <v>0</v>
      </c>
      <c r="AD71" s="111">
        <f t="shared" si="16"/>
        <v>0</v>
      </c>
      <c r="AE71" s="111">
        <f t="shared" si="16"/>
        <v>0</v>
      </c>
      <c r="AF71" s="111">
        <f t="shared" si="16"/>
        <v>0</v>
      </c>
      <c r="AG71" s="111">
        <f t="shared" si="16"/>
        <v>0</v>
      </c>
      <c r="AH71" s="111">
        <f t="shared" si="16"/>
        <v>100</v>
      </c>
      <c r="AI71" s="111">
        <f t="shared" si="16"/>
        <v>0</v>
      </c>
      <c r="AJ71" s="111">
        <f t="shared" si="16"/>
        <v>0</v>
      </c>
      <c r="AK71" s="111">
        <f t="shared" si="16"/>
        <v>0</v>
      </c>
      <c r="AL71" s="111">
        <v>200</v>
      </c>
      <c r="AM71" s="10"/>
      <c r="AN71" s="10"/>
      <c r="AO71" s="10"/>
    </row>
    <row r="72" spans="1:44" s="11" customFormat="1" ht="106.5" customHeight="1">
      <c r="A72" s="88" t="s">
        <v>79</v>
      </c>
      <c r="B72" s="29" t="s">
        <v>62</v>
      </c>
      <c r="C72" s="7"/>
      <c r="D72" s="7"/>
      <c r="E72" s="7"/>
      <c r="F72" s="7"/>
      <c r="G72" s="7"/>
      <c r="H72" s="7"/>
      <c r="I72" s="7"/>
      <c r="J72" s="7"/>
      <c r="K72" s="7"/>
      <c r="L72" s="7"/>
      <c r="M72" s="7"/>
      <c r="N72" s="7"/>
      <c r="O72" s="7"/>
      <c r="P72" s="7"/>
      <c r="Q72" s="8">
        <v>870</v>
      </c>
      <c r="R72" s="7" t="s">
        <v>22</v>
      </c>
      <c r="S72" s="7" t="s">
        <v>48</v>
      </c>
      <c r="T72" s="121">
        <v>180</v>
      </c>
      <c r="U72" s="121"/>
      <c r="V72" s="121"/>
      <c r="W72" s="121"/>
      <c r="X72" s="129"/>
      <c r="Y72" s="129"/>
      <c r="Z72" s="129"/>
      <c r="AA72" s="129"/>
      <c r="AB72" s="129"/>
      <c r="AC72" s="129"/>
      <c r="AD72" s="129"/>
      <c r="AE72" s="129"/>
      <c r="AF72" s="129"/>
      <c r="AG72" s="129"/>
      <c r="AH72" s="121">
        <v>100</v>
      </c>
      <c r="AI72" s="121"/>
      <c r="AJ72" s="121"/>
      <c r="AK72" s="121"/>
      <c r="AL72" s="121">
        <v>200</v>
      </c>
      <c r="AM72" s="10"/>
      <c r="AN72" s="10"/>
      <c r="AO72" s="10"/>
    </row>
    <row r="73" spans="1:44" s="11" customFormat="1" ht="38.25" customHeight="1">
      <c r="A73" s="89" t="s">
        <v>119</v>
      </c>
      <c r="B73" s="30" t="s">
        <v>122</v>
      </c>
      <c r="C73" s="7"/>
      <c r="D73" s="7"/>
      <c r="E73" s="7"/>
      <c r="F73" s="7"/>
      <c r="G73" s="7"/>
      <c r="H73" s="7"/>
      <c r="I73" s="7"/>
      <c r="J73" s="7"/>
      <c r="K73" s="7"/>
      <c r="L73" s="7"/>
      <c r="M73" s="7"/>
      <c r="N73" s="7"/>
      <c r="O73" s="7"/>
      <c r="P73" s="7"/>
      <c r="Q73" s="8"/>
      <c r="R73" s="7" t="s">
        <v>22</v>
      </c>
      <c r="S73" s="7" t="s">
        <v>16</v>
      </c>
      <c r="T73" s="122">
        <v>0</v>
      </c>
      <c r="U73" s="122"/>
      <c r="V73" s="122"/>
      <c r="W73" s="122"/>
      <c r="X73" s="138"/>
      <c r="Y73" s="138"/>
      <c r="Z73" s="138"/>
      <c r="AA73" s="138"/>
      <c r="AB73" s="138"/>
      <c r="AC73" s="138"/>
      <c r="AD73" s="138"/>
      <c r="AE73" s="138"/>
      <c r="AF73" s="138"/>
      <c r="AG73" s="138"/>
      <c r="AH73" s="122">
        <v>0</v>
      </c>
      <c r="AI73" s="122"/>
      <c r="AJ73" s="122"/>
      <c r="AK73" s="122"/>
      <c r="AL73" s="122">
        <f>AL74</f>
        <v>651.4</v>
      </c>
      <c r="AM73" s="10"/>
      <c r="AN73" s="10"/>
      <c r="AO73" s="10"/>
    </row>
    <row r="74" spans="1:44" s="11" customFormat="1" ht="71.25" customHeight="1">
      <c r="A74" s="100" t="s">
        <v>120</v>
      </c>
      <c r="B74" s="32" t="s">
        <v>121</v>
      </c>
      <c r="C74" s="49"/>
      <c r="D74" s="49"/>
      <c r="E74" s="49"/>
      <c r="F74" s="49"/>
      <c r="G74" s="49"/>
      <c r="H74" s="49"/>
      <c r="I74" s="49"/>
      <c r="J74" s="49"/>
      <c r="K74" s="49"/>
      <c r="L74" s="49"/>
      <c r="M74" s="49"/>
      <c r="N74" s="49"/>
      <c r="O74" s="49"/>
      <c r="P74" s="49"/>
      <c r="Q74" s="50">
        <v>880</v>
      </c>
      <c r="R74" s="49" t="s">
        <v>22</v>
      </c>
      <c r="S74" s="49" t="s">
        <v>16</v>
      </c>
      <c r="T74" s="61">
        <v>0</v>
      </c>
      <c r="U74" s="61"/>
      <c r="V74" s="61"/>
      <c r="W74" s="61"/>
      <c r="X74" s="112"/>
      <c r="Y74" s="112"/>
      <c r="Z74" s="112"/>
      <c r="AA74" s="112"/>
      <c r="AB74" s="112"/>
      <c r="AC74" s="112"/>
      <c r="AD74" s="112"/>
      <c r="AE74" s="112"/>
      <c r="AF74" s="112"/>
      <c r="AG74" s="112"/>
      <c r="AH74" s="61">
        <v>0</v>
      </c>
      <c r="AI74" s="61"/>
      <c r="AJ74" s="61"/>
      <c r="AK74" s="61"/>
      <c r="AL74" s="61">
        <v>651.4</v>
      </c>
      <c r="AM74" s="10"/>
      <c r="AN74" s="10"/>
      <c r="AO74" s="10"/>
    </row>
    <row r="75" spans="1:44" s="11" customFormat="1" ht="52.5" customHeight="1">
      <c r="A75" s="89" t="s">
        <v>60</v>
      </c>
      <c r="B75" s="15" t="s">
        <v>75</v>
      </c>
      <c r="C75" s="7"/>
      <c r="D75" s="7"/>
      <c r="E75" s="7"/>
      <c r="F75" s="7"/>
      <c r="G75" s="7"/>
      <c r="H75" s="7"/>
      <c r="I75" s="7"/>
      <c r="J75" s="7"/>
      <c r="K75" s="7"/>
      <c r="L75" s="7"/>
      <c r="M75" s="7"/>
      <c r="N75" s="7"/>
      <c r="O75" s="7"/>
      <c r="P75" s="7"/>
      <c r="Q75" s="8"/>
      <c r="R75" s="7"/>
      <c r="S75" s="7"/>
      <c r="T75" s="122">
        <f>T76+T77+T78+T79+T80+T81+T82+T83+T84+T85</f>
        <v>2405</v>
      </c>
      <c r="U75" s="121" t="e">
        <f>#REF!+U77+U80+#REF!+U81+U82+U84+U86</f>
        <v>#REF!</v>
      </c>
      <c r="V75" s="121" t="e">
        <f>#REF!+V77+V80+#REF!+V81+V82+V84+V86</f>
        <v>#REF!</v>
      </c>
      <c r="W75" s="121" t="e">
        <f>#REF!+W77+W80+#REF!+W81+W82+W84+W86</f>
        <v>#REF!</v>
      </c>
      <c r="X75" s="121" t="e">
        <f>#REF!+X77+X80+#REF!+X81+X82+X84+X86</f>
        <v>#REF!</v>
      </c>
      <c r="Y75" s="121" t="e">
        <f>#REF!+Y77+Y80+#REF!+Y81+Y82+Y84+Y86</f>
        <v>#REF!</v>
      </c>
      <c r="Z75" s="121" t="e">
        <f>#REF!+Z77+Z80+#REF!+Z81+Z82+Z84+Z86</f>
        <v>#REF!</v>
      </c>
      <c r="AA75" s="121" t="e">
        <f>#REF!+AA77+AA80+#REF!+AA81+AA82+AA84+AA86</f>
        <v>#REF!</v>
      </c>
      <c r="AB75" s="121" t="e">
        <f>#REF!+AB77+AB80+#REF!+AB81+AB82+AB84+AB86</f>
        <v>#REF!</v>
      </c>
      <c r="AC75" s="121" t="e">
        <f>#REF!+AC77+AC80+#REF!+AC81+AC82+AC84+AC86</f>
        <v>#REF!</v>
      </c>
      <c r="AD75" s="121" t="e">
        <f>#REF!+AD77+AD80+#REF!+AD81+AD82+AD84+AD86</f>
        <v>#REF!</v>
      </c>
      <c r="AE75" s="121" t="e">
        <f>#REF!+AE77+AE80+#REF!+AE81+AE82+AE84+AE86</f>
        <v>#REF!</v>
      </c>
      <c r="AF75" s="121" t="e">
        <f>#REF!+AF77+AF80+#REF!+AF81+AF82+AF84+AF86</f>
        <v>#REF!</v>
      </c>
      <c r="AG75" s="121" t="e">
        <f>#REF!+AG77+AG80+#REF!+AG81+AG82+AG84+AG86</f>
        <v>#REF!</v>
      </c>
      <c r="AH75" s="122">
        <f>AH76+AH77+AH78+AH79+AH80+AH81+AH82+AH83+AH84+AH85+AH86</f>
        <v>1269.8</v>
      </c>
      <c r="AI75" s="122" t="e">
        <f>#REF!+AI77+AI80+#REF!+AI81+AI82+AI84+AI86</f>
        <v>#REF!</v>
      </c>
      <c r="AJ75" s="122" t="e">
        <f>#REF!+AJ77+AJ80+#REF!+AJ81+AJ82+AJ84+AJ86</f>
        <v>#REF!</v>
      </c>
      <c r="AK75" s="122" t="e">
        <f>#REF!+AK77+AK80+#REF!+AK81+AK82+AK84+AK86</f>
        <v>#REF!</v>
      </c>
      <c r="AL75" s="122">
        <f>AL76+AL77+AL78+AL79+AL80+AL81+AL82+AL83+AL84+AL85+AL86</f>
        <v>1716.5</v>
      </c>
      <c r="AM75" s="41"/>
      <c r="AN75" s="10"/>
      <c r="AO75" s="10"/>
    </row>
    <row r="76" spans="1:44" s="11" customFormat="1" ht="113.25" customHeight="1">
      <c r="A76" s="66" t="s">
        <v>152</v>
      </c>
      <c r="B76" s="33" t="s">
        <v>132</v>
      </c>
      <c r="C76" s="43"/>
      <c r="D76" s="43"/>
      <c r="E76" s="43"/>
      <c r="F76" s="43"/>
      <c r="G76" s="43"/>
      <c r="H76" s="43"/>
      <c r="I76" s="43"/>
      <c r="J76" s="43"/>
      <c r="K76" s="43"/>
      <c r="L76" s="43"/>
      <c r="M76" s="43"/>
      <c r="N76" s="43"/>
      <c r="O76" s="43"/>
      <c r="P76" s="43"/>
      <c r="Q76" s="44">
        <v>240</v>
      </c>
      <c r="R76" s="43" t="s">
        <v>22</v>
      </c>
      <c r="S76" s="43" t="s">
        <v>55</v>
      </c>
      <c r="T76" s="111">
        <v>0</v>
      </c>
      <c r="U76" s="111"/>
      <c r="V76" s="111"/>
      <c r="W76" s="111"/>
      <c r="X76" s="111"/>
      <c r="Y76" s="111"/>
      <c r="Z76" s="111"/>
      <c r="AA76" s="111"/>
      <c r="AB76" s="111"/>
      <c r="AC76" s="111"/>
      <c r="AD76" s="111"/>
      <c r="AE76" s="111"/>
      <c r="AF76" s="111"/>
      <c r="AG76" s="111"/>
      <c r="AH76" s="111">
        <v>0</v>
      </c>
      <c r="AI76" s="111"/>
      <c r="AJ76" s="111"/>
      <c r="AK76" s="111"/>
      <c r="AL76" s="111">
        <v>0</v>
      </c>
      <c r="AM76" s="10"/>
      <c r="AN76" s="10"/>
      <c r="AO76" s="10"/>
    </row>
    <row r="77" spans="1:44" s="11" customFormat="1" ht="112.5" customHeight="1">
      <c r="A77" s="38" t="s">
        <v>153</v>
      </c>
      <c r="B77" s="29" t="s">
        <v>63</v>
      </c>
      <c r="C77" s="7"/>
      <c r="D77" s="7"/>
      <c r="E77" s="7"/>
      <c r="F77" s="7"/>
      <c r="G77" s="7"/>
      <c r="H77" s="7"/>
      <c r="I77" s="7"/>
      <c r="J77" s="7"/>
      <c r="K77" s="7"/>
      <c r="L77" s="7"/>
      <c r="M77" s="7"/>
      <c r="N77" s="7"/>
      <c r="O77" s="7"/>
      <c r="P77" s="7"/>
      <c r="Q77" s="8">
        <v>240</v>
      </c>
      <c r="R77" s="7" t="s">
        <v>22</v>
      </c>
      <c r="S77" s="7" t="s">
        <v>55</v>
      </c>
      <c r="T77" s="139">
        <v>210</v>
      </c>
      <c r="U77" s="121"/>
      <c r="V77" s="121"/>
      <c r="W77" s="121"/>
      <c r="X77" s="129"/>
      <c r="Y77" s="129"/>
      <c r="Z77" s="129"/>
      <c r="AA77" s="129"/>
      <c r="AB77" s="129"/>
      <c r="AC77" s="129"/>
      <c r="AD77" s="129"/>
      <c r="AE77" s="129"/>
      <c r="AF77" s="129"/>
      <c r="AG77" s="129"/>
      <c r="AH77" s="121">
        <v>100</v>
      </c>
      <c r="AI77" s="121"/>
      <c r="AJ77" s="121"/>
      <c r="AK77" s="121"/>
      <c r="AL77" s="121">
        <v>0</v>
      </c>
      <c r="AM77" s="10"/>
      <c r="AN77" s="10"/>
      <c r="AO77" s="10"/>
    </row>
    <row r="78" spans="1:44" s="11" customFormat="1" ht="71.25" customHeight="1">
      <c r="A78" s="39" t="s">
        <v>147</v>
      </c>
      <c r="B78" s="29" t="s">
        <v>63</v>
      </c>
      <c r="C78" s="7"/>
      <c r="D78" s="7"/>
      <c r="E78" s="7"/>
      <c r="F78" s="7"/>
      <c r="G78" s="7"/>
      <c r="H78" s="7"/>
      <c r="I78" s="7"/>
      <c r="J78" s="7"/>
      <c r="K78" s="7"/>
      <c r="L78" s="7"/>
      <c r="M78" s="7"/>
      <c r="N78" s="7"/>
      <c r="O78" s="7"/>
      <c r="P78" s="7"/>
      <c r="Q78" s="8">
        <v>830</v>
      </c>
      <c r="R78" s="7" t="s">
        <v>22</v>
      </c>
      <c r="S78" s="7" t="s">
        <v>55</v>
      </c>
      <c r="T78" s="139">
        <v>200</v>
      </c>
      <c r="U78" s="121"/>
      <c r="V78" s="121"/>
      <c r="W78" s="121"/>
      <c r="X78" s="129"/>
      <c r="Y78" s="129"/>
      <c r="Z78" s="129"/>
      <c r="AA78" s="129"/>
      <c r="AB78" s="129"/>
      <c r="AC78" s="129"/>
      <c r="AD78" s="129"/>
      <c r="AE78" s="129"/>
      <c r="AF78" s="129"/>
      <c r="AG78" s="129"/>
      <c r="AH78" s="121">
        <v>0</v>
      </c>
      <c r="AI78" s="121"/>
      <c r="AJ78" s="121"/>
      <c r="AK78" s="121"/>
      <c r="AL78" s="121">
        <v>0</v>
      </c>
      <c r="AM78" s="10"/>
      <c r="AN78" s="10"/>
      <c r="AO78" s="10"/>
    </row>
    <row r="79" spans="1:44" s="11" customFormat="1" ht="104.25" customHeight="1">
      <c r="A79" s="39" t="s">
        <v>154</v>
      </c>
      <c r="B79" s="29" t="s">
        <v>63</v>
      </c>
      <c r="C79" s="7"/>
      <c r="D79" s="7"/>
      <c r="E79" s="7"/>
      <c r="F79" s="7"/>
      <c r="G79" s="7"/>
      <c r="H79" s="7"/>
      <c r="I79" s="7"/>
      <c r="J79" s="7"/>
      <c r="K79" s="7"/>
      <c r="L79" s="7"/>
      <c r="M79" s="7"/>
      <c r="N79" s="7"/>
      <c r="O79" s="7"/>
      <c r="P79" s="7"/>
      <c r="Q79" s="8">
        <v>850</v>
      </c>
      <c r="R79" s="7" t="s">
        <v>22</v>
      </c>
      <c r="S79" s="7" t="s">
        <v>55</v>
      </c>
      <c r="T79" s="139">
        <v>1086</v>
      </c>
      <c r="U79" s="121"/>
      <c r="V79" s="121"/>
      <c r="W79" s="121"/>
      <c r="X79" s="129"/>
      <c r="Y79" s="129"/>
      <c r="Z79" s="129"/>
      <c r="AA79" s="129"/>
      <c r="AB79" s="129"/>
      <c r="AC79" s="129"/>
      <c r="AD79" s="129"/>
      <c r="AE79" s="129"/>
      <c r="AF79" s="129"/>
      <c r="AG79" s="129"/>
      <c r="AH79" s="121">
        <v>10</v>
      </c>
      <c r="AI79" s="121"/>
      <c r="AJ79" s="121"/>
      <c r="AK79" s="121"/>
      <c r="AL79" s="121">
        <v>0</v>
      </c>
      <c r="AM79" s="10"/>
      <c r="AN79" s="10"/>
      <c r="AO79" s="10"/>
    </row>
    <row r="80" spans="1:44" s="11" customFormat="1" ht="151.5" customHeight="1">
      <c r="A80" s="83" t="s">
        <v>116</v>
      </c>
      <c r="B80" s="29" t="s">
        <v>64</v>
      </c>
      <c r="C80" s="7"/>
      <c r="D80" s="7"/>
      <c r="E80" s="7"/>
      <c r="F80" s="7"/>
      <c r="G80" s="7"/>
      <c r="H80" s="7"/>
      <c r="I80" s="7"/>
      <c r="J80" s="7"/>
      <c r="K80" s="7"/>
      <c r="L80" s="7"/>
      <c r="M80" s="7"/>
      <c r="N80" s="7"/>
      <c r="O80" s="7"/>
      <c r="P80" s="7"/>
      <c r="Q80" s="8">
        <v>120</v>
      </c>
      <c r="R80" s="7" t="s">
        <v>65</v>
      </c>
      <c r="S80" s="7" t="s">
        <v>24</v>
      </c>
      <c r="T80" s="9">
        <v>361.6</v>
      </c>
      <c r="U80" s="121"/>
      <c r="V80" s="121"/>
      <c r="W80" s="121"/>
      <c r="X80" s="129"/>
      <c r="Y80" s="129"/>
      <c r="Z80" s="129"/>
      <c r="AA80" s="129"/>
      <c r="AB80" s="129"/>
      <c r="AC80" s="129"/>
      <c r="AD80" s="129"/>
      <c r="AE80" s="129"/>
      <c r="AF80" s="129"/>
      <c r="AG80" s="129"/>
      <c r="AH80" s="121">
        <v>387.4</v>
      </c>
      <c r="AI80" s="121"/>
      <c r="AJ80" s="121"/>
      <c r="AK80" s="121"/>
      <c r="AL80" s="121">
        <v>422.8</v>
      </c>
      <c r="AM80" s="10"/>
      <c r="AN80" s="10"/>
      <c r="AO80" s="10"/>
    </row>
    <row r="81" spans="1:41" s="11" customFormat="1" ht="195" customHeight="1" thickBot="1">
      <c r="A81" s="83" t="s">
        <v>67</v>
      </c>
      <c r="B81" s="32" t="s">
        <v>66</v>
      </c>
      <c r="C81" s="7"/>
      <c r="D81" s="7"/>
      <c r="E81" s="7"/>
      <c r="F81" s="7"/>
      <c r="G81" s="7"/>
      <c r="H81" s="7"/>
      <c r="I81" s="7"/>
      <c r="J81" s="7"/>
      <c r="K81" s="7"/>
      <c r="L81" s="7"/>
      <c r="M81" s="7"/>
      <c r="N81" s="7"/>
      <c r="O81" s="7"/>
      <c r="P81" s="7"/>
      <c r="Q81" s="8">
        <v>240</v>
      </c>
      <c r="R81" s="7" t="s">
        <v>22</v>
      </c>
      <c r="S81" s="7" t="s">
        <v>23</v>
      </c>
      <c r="T81" s="121">
        <v>0.2</v>
      </c>
      <c r="U81" s="121"/>
      <c r="V81" s="121"/>
      <c r="W81" s="121"/>
      <c r="X81" s="129"/>
      <c r="Y81" s="129"/>
      <c r="Z81" s="129"/>
      <c r="AA81" s="129"/>
      <c r="AB81" s="129"/>
      <c r="AC81" s="129"/>
      <c r="AD81" s="129"/>
      <c r="AE81" s="129"/>
      <c r="AF81" s="129"/>
      <c r="AG81" s="129"/>
      <c r="AH81" s="121">
        <v>0.2</v>
      </c>
      <c r="AI81" s="121"/>
      <c r="AJ81" s="121"/>
      <c r="AK81" s="121"/>
      <c r="AL81" s="121">
        <v>0.2</v>
      </c>
      <c r="AM81" s="10"/>
      <c r="AN81" s="10"/>
      <c r="AO81" s="10"/>
    </row>
    <row r="82" spans="1:41" s="11" customFormat="1" ht="142.5" customHeight="1" thickBot="1">
      <c r="A82" s="40" t="s">
        <v>149</v>
      </c>
      <c r="B82" s="36" t="s">
        <v>68</v>
      </c>
      <c r="C82" s="29"/>
      <c r="D82" s="7"/>
      <c r="E82" s="7"/>
      <c r="F82" s="7"/>
      <c r="G82" s="7"/>
      <c r="H82" s="7"/>
      <c r="I82" s="7"/>
      <c r="J82" s="7"/>
      <c r="K82" s="7"/>
      <c r="L82" s="7"/>
      <c r="M82" s="7"/>
      <c r="N82" s="7"/>
      <c r="O82" s="7"/>
      <c r="P82" s="7"/>
      <c r="Q82" s="8">
        <v>540</v>
      </c>
      <c r="R82" s="7" t="s">
        <v>22</v>
      </c>
      <c r="S82" s="7" t="s">
        <v>23</v>
      </c>
      <c r="T82" s="121">
        <v>56.4</v>
      </c>
      <c r="U82" s="121"/>
      <c r="V82" s="121"/>
      <c r="W82" s="121"/>
      <c r="X82" s="129"/>
      <c r="Y82" s="129"/>
      <c r="Z82" s="129"/>
      <c r="AA82" s="129"/>
      <c r="AB82" s="129"/>
      <c r="AC82" s="129"/>
      <c r="AD82" s="129"/>
      <c r="AE82" s="129"/>
      <c r="AF82" s="129"/>
      <c r="AG82" s="129"/>
      <c r="AH82" s="121">
        <v>0</v>
      </c>
      <c r="AI82" s="121"/>
      <c r="AJ82" s="121"/>
      <c r="AK82" s="121"/>
      <c r="AL82" s="121">
        <v>0</v>
      </c>
      <c r="AM82" s="10"/>
      <c r="AN82" s="10"/>
      <c r="AO82" s="10"/>
    </row>
    <row r="83" spans="1:41" s="11" customFormat="1" ht="141" customHeight="1" thickBot="1">
      <c r="A83" s="83" t="s">
        <v>85</v>
      </c>
      <c r="B83" s="34" t="s">
        <v>86</v>
      </c>
      <c r="C83" s="7"/>
      <c r="D83" s="7"/>
      <c r="E83" s="7"/>
      <c r="F83" s="7"/>
      <c r="G83" s="7"/>
      <c r="H83" s="7"/>
      <c r="I83" s="7"/>
      <c r="J83" s="7"/>
      <c r="K83" s="7"/>
      <c r="L83" s="7"/>
      <c r="M83" s="7"/>
      <c r="N83" s="7"/>
      <c r="O83" s="7"/>
      <c r="P83" s="7"/>
      <c r="Q83" s="8">
        <v>540</v>
      </c>
      <c r="R83" s="7" t="s">
        <v>17</v>
      </c>
      <c r="S83" s="7" t="s">
        <v>65</v>
      </c>
      <c r="T83" s="121">
        <v>254.5</v>
      </c>
      <c r="U83" s="121"/>
      <c r="V83" s="121"/>
      <c r="W83" s="121"/>
      <c r="X83" s="129"/>
      <c r="Y83" s="129"/>
      <c r="Z83" s="129"/>
      <c r="AA83" s="129"/>
      <c r="AB83" s="129"/>
      <c r="AC83" s="129"/>
      <c r="AD83" s="129"/>
      <c r="AE83" s="129"/>
      <c r="AF83" s="129"/>
      <c r="AG83" s="129"/>
      <c r="AH83" s="121">
        <v>254.5</v>
      </c>
      <c r="AI83" s="121"/>
      <c r="AJ83" s="121"/>
      <c r="AK83" s="121"/>
      <c r="AL83" s="121">
        <v>254.5</v>
      </c>
      <c r="AM83" s="10"/>
      <c r="AN83" s="10"/>
      <c r="AO83" s="10"/>
    </row>
    <row r="84" spans="1:41" s="11" customFormat="1" ht="132.75" customHeight="1" thickBot="1">
      <c r="A84" s="40" t="s">
        <v>150</v>
      </c>
      <c r="B84" s="36" t="s">
        <v>69</v>
      </c>
      <c r="C84" s="29"/>
      <c r="D84" s="7"/>
      <c r="E84" s="7"/>
      <c r="F84" s="7"/>
      <c r="G84" s="7"/>
      <c r="H84" s="7"/>
      <c r="I84" s="7"/>
      <c r="J84" s="7"/>
      <c r="K84" s="7"/>
      <c r="L84" s="7"/>
      <c r="M84" s="7"/>
      <c r="N84" s="7"/>
      <c r="O84" s="7"/>
      <c r="P84" s="7"/>
      <c r="Q84" s="8">
        <v>540</v>
      </c>
      <c r="R84" s="7" t="s">
        <v>22</v>
      </c>
      <c r="S84" s="7" t="s">
        <v>70</v>
      </c>
      <c r="T84" s="121">
        <v>166.4</v>
      </c>
      <c r="U84" s="121"/>
      <c r="V84" s="121"/>
      <c r="W84" s="121"/>
      <c r="X84" s="129"/>
      <c r="Y84" s="129"/>
      <c r="Z84" s="129"/>
      <c r="AA84" s="129"/>
      <c r="AB84" s="129"/>
      <c r="AC84" s="129"/>
      <c r="AD84" s="129"/>
      <c r="AE84" s="129"/>
      <c r="AF84" s="129"/>
      <c r="AG84" s="129"/>
      <c r="AH84" s="121">
        <v>0</v>
      </c>
      <c r="AI84" s="121"/>
      <c r="AJ84" s="121"/>
      <c r="AK84" s="121"/>
      <c r="AL84" s="121">
        <v>0</v>
      </c>
      <c r="AM84" s="10"/>
      <c r="AN84" s="10"/>
      <c r="AO84" s="10"/>
    </row>
    <row r="85" spans="1:41" s="11" customFormat="1" ht="159.75" customHeight="1">
      <c r="A85" s="82" t="s">
        <v>115</v>
      </c>
      <c r="B85" s="33" t="s">
        <v>114</v>
      </c>
      <c r="C85" s="7"/>
      <c r="D85" s="7"/>
      <c r="E85" s="7"/>
      <c r="F85" s="7"/>
      <c r="G85" s="7"/>
      <c r="H85" s="7"/>
      <c r="I85" s="7"/>
      <c r="J85" s="7"/>
      <c r="K85" s="7"/>
      <c r="L85" s="7"/>
      <c r="M85" s="7"/>
      <c r="N85" s="7"/>
      <c r="O85" s="7"/>
      <c r="P85" s="7"/>
      <c r="Q85" s="8">
        <v>540</v>
      </c>
      <c r="R85" s="7" t="s">
        <v>22</v>
      </c>
      <c r="S85" s="7" t="s">
        <v>55</v>
      </c>
      <c r="T85" s="121">
        <v>69.900000000000006</v>
      </c>
      <c r="U85" s="121"/>
      <c r="V85" s="121"/>
      <c r="W85" s="121"/>
      <c r="X85" s="129"/>
      <c r="Y85" s="129"/>
      <c r="Z85" s="129"/>
      <c r="AA85" s="129"/>
      <c r="AB85" s="129"/>
      <c r="AC85" s="129"/>
      <c r="AD85" s="129"/>
      <c r="AE85" s="129"/>
      <c r="AF85" s="129"/>
      <c r="AG85" s="129"/>
      <c r="AH85" s="121">
        <v>0</v>
      </c>
      <c r="AI85" s="121"/>
      <c r="AJ85" s="121"/>
      <c r="AK85" s="121"/>
      <c r="AL85" s="121">
        <v>0</v>
      </c>
      <c r="AM85" s="10"/>
      <c r="AN85" s="10"/>
      <c r="AO85" s="10"/>
    </row>
    <row r="86" spans="1:41" s="11" customFormat="1" ht="102.75" customHeight="1" thickBot="1">
      <c r="A86" s="100" t="s">
        <v>72</v>
      </c>
      <c r="B86" s="32" t="s">
        <v>71</v>
      </c>
      <c r="C86" s="49"/>
      <c r="D86" s="49"/>
      <c r="E86" s="49"/>
      <c r="F86" s="49"/>
      <c r="G86" s="49"/>
      <c r="H86" s="49"/>
      <c r="I86" s="49"/>
      <c r="J86" s="49"/>
      <c r="K86" s="49"/>
      <c r="L86" s="49"/>
      <c r="M86" s="49"/>
      <c r="N86" s="49"/>
      <c r="O86" s="49"/>
      <c r="P86" s="49"/>
      <c r="Q86" s="50">
        <v>880</v>
      </c>
      <c r="R86" s="49" t="s">
        <v>22</v>
      </c>
      <c r="S86" s="49" t="s">
        <v>55</v>
      </c>
      <c r="T86" s="61">
        <v>0</v>
      </c>
      <c r="U86" s="61"/>
      <c r="V86" s="61"/>
      <c r="W86" s="61"/>
      <c r="X86" s="112"/>
      <c r="Y86" s="112"/>
      <c r="Z86" s="112"/>
      <c r="AA86" s="112"/>
      <c r="AB86" s="112"/>
      <c r="AC86" s="112"/>
      <c r="AD86" s="112"/>
      <c r="AE86" s="112"/>
      <c r="AF86" s="112"/>
      <c r="AG86" s="112"/>
      <c r="AH86" s="61">
        <v>517.70000000000005</v>
      </c>
      <c r="AI86" s="61"/>
      <c r="AJ86" s="61"/>
      <c r="AK86" s="61"/>
      <c r="AL86" s="61">
        <v>1039</v>
      </c>
      <c r="AM86" s="10"/>
      <c r="AN86" s="10"/>
      <c r="AO86" s="10"/>
    </row>
    <row r="87" spans="1:41" s="28" customFormat="1" ht="71.25" customHeight="1" thickBot="1">
      <c r="A87" s="68" t="s">
        <v>73</v>
      </c>
      <c r="B87" s="69"/>
      <c r="C87" s="70"/>
      <c r="D87" s="70"/>
      <c r="E87" s="70"/>
      <c r="F87" s="70"/>
      <c r="G87" s="70"/>
      <c r="H87" s="70"/>
      <c r="I87" s="70"/>
      <c r="J87" s="70"/>
      <c r="K87" s="70"/>
      <c r="L87" s="70"/>
      <c r="M87" s="70"/>
      <c r="N87" s="70"/>
      <c r="O87" s="70"/>
      <c r="P87" s="70"/>
      <c r="Q87" s="71"/>
      <c r="R87" s="70"/>
      <c r="S87" s="70"/>
      <c r="T87" s="72">
        <f>T70+T68+T65++T57+T55+T51+T44+T40+T36+T32+T26+T24+T17+T14</f>
        <v>33052.300000000003</v>
      </c>
      <c r="U87" s="72" t="e">
        <f>U70+#REF!+U65+U57+U55+U51+U44+U40+U36+U32+U26+U17+U14</f>
        <v>#REF!</v>
      </c>
      <c r="V87" s="72" t="e">
        <f>V70+#REF!+V65+V57+V55+V51+V44+V40+V36+V32+V26+V17+V14</f>
        <v>#REF!</v>
      </c>
      <c r="W87" s="72" t="e">
        <f>W70+#REF!+W65+W57+W55+W51+W44+W40+W36+W32+W26+W17+W14</f>
        <v>#REF!</v>
      </c>
      <c r="X87" s="72" t="e">
        <f>X70+#REF!+X65+X57+X55+X51+X44+X40+X36+X32+X26+X17+X14</f>
        <v>#REF!</v>
      </c>
      <c r="Y87" s="72" t="e">
        <f>Y70+#REF!+Y65+Y57+Y55+Y51+Y44+Y40+Y36+Y32+Y26+Y17+Y14</f>
        <v>#REF!</v>
      </c>
      <c r="Z87" s="72" t="e">
        <f>Z70+#REF!+Z65+Z57+Z55+Z51+Z44+Z40+Z36+Z32+Z26+Z17+Z14</f>
        <v>#REF!</v>
      </c>
      <c r="AA87" s="72" t="e">
        <f>AA70+#REF!+AA65+AA57+AA55+AA51+AA44+AA40+AA36+AA32+AA26+AA17+AA14</f>
        <v>#REF!</v>
      </c>
      <c r="AB87" s="72" t="e">
        <f>AB70+#REF!+AB65+AB57+AB55+AB51+AB44+AB40+AB36+AB32+AB26+AB17+AB14</f>
        <v>#REF!</v>
      </c>
      <c r="AC87" s="72" t="e">
        <f>AC70+#REF!+AC65+AC57+AC55+AC51+AC44+AC40+AC36+AC32+AC26+AC17+AC14</f>
        <v>#REF!</v>
      </c>
      <c r="AD87" s="72" t="e">
        <f>AD70+#REF!+AD65+AD57+AD55+AD51+AD44+AD40+AD36+AD32+AD26+AD17+AD14</f>
        <v>#REF!</v>
      </c>
      <c r="AE87" s="72" t="e">
        <f>AE70+#REF!+AE65+AE57+AE55+AE51+AE44+AE40+AE36+AE32+AE26+AE17+AE14</f>
        <v>#REF!</v>
      </c>
      <c r="AF87" s="72" t="e">
        <f>AF70+#REF!+AF65+AF57+AF55+AF51+AF44+AF40+AF36+AF32+AF26+AF17+AF14</f>
        <v>#REF!</v>
      </c>
      <c r="AG87" s="72" t="e">
        <f>AG70+#REF!+AG65+AG57+AG55+AG51+AG44+AG40+AG36+AG32+AG26+AG17+AG14</f>
        <v>#REF!</v>
      </c>
      <c r="AH87" s="109">
        <f>AH70+AH65+AH57+AH55+AH51+AH44+AH40+AH36+AH32+AH26+AH17+AH14</f>
        <v>20709.800000000003</v>
      </c>
      <c r="AI87" s="109" t="e">
        <f>AI70+#REF!+AI65+AI57+AI55+AI51+AI44+AI40+AI36+AI32+AI26+AI17+AI14</f>
        <v>#REF!</v>
      </c>
      <c r="AJ87" s="109" t="e">
        <f>AJ70+#REF!+AJ65+AJ57+AJ55+AJ51+AJ44+AJ40+AJ36+AJ32+AJ26+AJ17+AJ14</f>
        <v>#REF!</v>
      </c>
      <c r="AK87" s="109" t="e">
        <f>AK70+#REF!+AK65+AK57+AK55+AK51+AK44+AK40+AK36+AK32+AK26+AK17+AK14</f>
        <v>#REF!</v>
      </c>
      <c r="AL87" s="110">
        <f>AL70+AL65+AL57+AL55+AL51+AL44+AL40+AL36+AL32+AL26+AL17+AL14</f>
        <v>20778.300000000003</v>
      </c>
      <c r="AM87" s="67"/>
      <c r="AN87" s="27"/>
      <c r="AO87" s="27"/>
    </row>
    <row r="88" spans="1:41" ht="33" customHeight="1">
      <c r="AL88" t="s">
        <v>168</v>
      </c>
    </row>
    <row r="89" spans="1:41" ht="33" customHeight="1">
      <c r="A89" s="25"/>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row>
    <row r="90" spans="1:41" ht="33" customHeight="1">
      <c r="A90" s="25"/>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16"/>
    </row>
    <row r="91" spans="1:41" ht="33" customHeight="1">
      <c r="AH91" s="17"/>
    </row>
    <row r="92" spans="1:41" ht="34.5" customHeight="1">
      <c r="A92" s="26"/>
      <c r="AH92" s="16"/>
    </row>
  </sheetData>
  <mergeCells count="16">
    <mergeCell ref="B6:AL6"/>
    <mergeCell ref="S1:AL1"/>
    <mergeCell ref="B2:AL5"/>
    <mergeCell ref="AO10:AO11"/>
    <mergeCell ref="AN10:AN11"/>
    <mergeCell ref="AM10:AM11"/>
    <mergeCell ref="A8:AL8"/>
    <mergeCell ref="A10:A13"/>
    <mergeCell ref="B10:P13"/>
    <mergeCell ref="Q10:Q13"/>
    <mergeCell ref="R10:R13"/>
    <mergeCell ref="S10:S13"/>
    <mergeCell ref="T10:AL10"/>
    <mergeCell ref="T11:T13"/>
    <mergeCell ref="AH11:AH13"/>
    <mergeCell ref="AL11:AL13"/>
  </mergeCells>
  <pageMargins left="1.1811023622047245" right="0.39370078740157483" top="0.78740157480314965" bottom="0.78740157480314965" header="0" footer="0"/>
  <pageSetup paperSize="9" scale="3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2024-12-24T13:38:44Z</cp:lastPrinted>
  <dcterms:created xsi:type="dcterms:W3CDTF">2021-05-19T08:49:29Z</dcterms:created>
  <dcterms:modified xsi:type="dcterms:W3CDTF">2024-12-26T07:44:11Z</dcterms:modified>
</cp:coreProperties>
</file>