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<sst xmlns="http://schemas.openxmlformats.org/spreadsheetml/2006/main" count="803" uniqueCount="282">
  <si>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</si>
  <si>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</si>
  <si>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</si>
  <si>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</si>
  <si>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</si>
  <si>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</si>
  <si>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</si>
  <si>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</si>
  <si>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</si>
  <si>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</si>
  <si>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</si>
  <si>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</si>
  <si>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</si>
  <si>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</si>
  <si>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</si>
  <si>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</si>
  <si>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</si>
  <si>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</si>
  <si>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</si>
  <si>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</si>
  <si>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</si>
  <si>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</si>
  <si>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</si>
  <si>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</si>
  <si>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</si>
  <si>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</si>
  <si>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</si>
  <si>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</si>
  <si>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</si>
  <si>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</si>
  <si>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</si>
  <si>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</si>
  <si>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</si>
  <si>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</si>
  <si>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</si>
  <si>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</si>
  <si>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</si>
  <si>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</si>
  <si>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</si>
  <si>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</si>
  <si>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</si>
  <si>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</si>
  <si>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</si>
  <si>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</si>
  <si>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</si>
  <si>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</si>
  <si>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</si>
  <si>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</si>
  <si>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</si>
  <si>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</si>
  <si>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</si>
  <si>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</si>
  <si>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</si>
  <si>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</si>
  <si>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</si>
  <si>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</si>
  <si>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</si>
  <si>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</si>
  <si>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</si>
  <si>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</si>
  <si>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</si>
  <si>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</si>
  <si>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</si>
  <si>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</si>
  <si>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</si>
  <si>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</si>
  <si>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</si>
  <si>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</si>
  <si>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</si>
  <si>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</si>
  <si>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</si>
  <si>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</si>
  <si>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</si>
  <si>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</si>
  <si>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</si>
  <si>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</si>
  <si>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</si>
  <si>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</si>
  <si>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</si>
  <si>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</si>
  <si>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</si>
  <si>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</si>
  <si>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   60 915,63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</si>
  <si>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</si>
  <si>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</si>
  <si>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</si>
  <si>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</si>
  <si>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</si>
  <si>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</si>
  <si>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</si>
  <si>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</si>
  <si>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</si>
  <si>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</si>
  <si>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</si>
  <si>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</si>
  <si>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</si>
  <si>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</si>
  <si>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</si>
  <si>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</si>
  <si>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</si>
  <si>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</si>
  <si>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</si>
  <si>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</si>
  <si>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</si>
  <si>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</si>
  <si>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</si>
  <si>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</si>
  <si>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</si>
  <si>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</si>
  <si>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</si>
  <si>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</si>
  <si>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</si>
  <si>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</si>
  <si>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</si>
  <si>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</si>
  <si>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</si>
  <si>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</si>
  <si>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</si>
  <si>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</si>
  <si>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</si>
  <si>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</si>
  <si>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</si>
  <si>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</si>
  <si>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</si>
  <si>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</si>
  <si>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</si>
  <si>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</si>
  <si>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</si>
  <si>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</si>
  <si>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</si>
  <si>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</si>
  <si>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</si>
  <si>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</si>
  <si>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</si>
  <si>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</si>
  <si>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</si>
  <si>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</si>
  <si>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</si>
  <si>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</si>
  <si>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</si>
  <si>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</si>
  <si>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</si>
  <si>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</si>
  <si>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</si>
  <si>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</si>
  <si>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</si>
  <si>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</si>
  <si>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</si>
  <si>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</si>
  <si>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</si>
  <si>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</si>
  <si>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Мероприятия по обслуживанию уличного освещения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</si>
  <si>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</si>
  <si>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</si>
  <si>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</si>
  <si>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</si>
  <si>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</si>
  <si>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</si>
  <si>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</si>
  <si>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</si>
  <si>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</si>
  <si>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</si>
  <si>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</si>
  <si>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</si>
  <si>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</si>
  <si>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</si>
  <si>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</si>
  <si>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</si>
  <si>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</si>
  <si>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</si>
  <si>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</si>
  <si>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</si>
  <si>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 xml:space="preserve">Прочие работы и услуги                        </t>
  </si>
  <si>
    <t>000 0111 9910090120 870 000</t>
  </si>
  <si>
    <t>Резервный фонд Главы</t>
  </si>
  <si>
    <t>000 2 19 00000 00 0000 000</t>
  </si>
  <si>
    <t>000 0104 1310000110 121 000</t>
  </si>
  <si>
    <t>000 0104 1310000110 129 000</t>
  </si>
  <si>
    <t>000 0104 1310000110 122 000</t>
  </si>
  <si>
    <t xml:space="preserve">000 0203 9990051180 121 000 </t>
  </si>
  <si>
    <t>000 0203 9990051180 129 000</t>
  </si>
  <si>
    <t>000 0501 0510068080 244 000</t>
  </si>
  <si>
    <t>000 0801 1010028590 611 000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</si>
  <si>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</si>
  <si>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</si>
  <si>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</si>
  <si>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</si>
  <si>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</si>
  <si>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</si>
  <si>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</si>
  <si>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</si>
  <si>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</si>
  <si>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</si>
  <si>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</si>
  <si>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</si>
  <si>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000 1101 1110028360 244 349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</si>
  <si>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</si>
  <si>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</si>
  <si>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</si>
  <si>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</si>
  <si>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</si>
  <si>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</si>
  <si>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</si>
  <si>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</si>
  <si>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</si>
  <si>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</si>
  <si>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</si>
  <si>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</si>
  <si>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</si>
  <si>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</si>
  <si>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</si>
  <si>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</si>
  <si>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</si>
  <si>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</si>
  <si>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</si>
  <si>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</si>
  <si>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</si>
  <si>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</si>
  <si>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</si>
  <si>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</si>
  <si>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</si>
  <si>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</si>
  <si>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</si>
  <si>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</si>
  <si>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</si>
  <si>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</si>
  <si>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</si>
  <si>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</si>
  <si>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</si>
  <si>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</si>
  <si>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</si>
  <si>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</si>
  <si>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</si>
  <si>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</si>
  <si>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</si>
  <si>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</si>
  <si>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</si>
  <si>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</si>
  <si>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000 0310 0000000000 000 000</t>
  </si>
  <si>
    <t>802 1 16 02000 02 0000 140</t>
  </si>
  <si>
    <t>А.А.Тринц</t>
  </si>
  <si>
    <t>951 2 02 15002 00 0000 150</t>
  </si>
  <si>
    <t>951 2 02 15002 10 0000 150</t>
  </si>
  <si>
    <t>182 1 01 02080 01 0000 110</t>
  </si>
  <si>
    <t>000 0104 1310000190 244 346</t>
  </si>
  <si>
    <t>000 0104 1310000210 244 226</t>
  </si>
  <si>
    <t>000 0104 9990072390 244 346</t>
  </si>
  <si>
    <t>000 0104 9990085010 540 251</t>
  </si>
  <si>
    <t>000 0106 9990085040 540 251</t>
  </si>
  <si>
    <t>000 0113 1310028580 244 226</t>
  </si>
  <si>
    <t>000 0113 1310028600 851 291</t>
  </si>
  <si>
    <t>000 0113 1610028760 244 346</t>
  </si>
  <si>
    <t>000 0113 1310028990 244 226</t>
  </si>
  <si>
    <t>000 0113 9990028990 244 226</t>
  </si>
  <si>
    <t>000 0113 9990028990 853 297</t>
  </si>
  <si>
    <t>000 0113 9990085050 540 251</t>
  </si>
  <si>
    <t>000 0310 02100283100 244 226</t>
  </si>
  <si>
    <t>000 0310 0210028310 244 310</t>
  </si>
  <si>
    <t>000 0310 0210028310 244 346</t>
  </si>
  <si>
    <t>000 0310 0220028320 244 226</t>
  </si>
  <si>
    <t>000 0310 0230028330 244 226</t>
  </si>
  <si>
    <t>000 0314 0310028290 244 226</t>
  </si>
  <si>
    <t>000 0104 1310000110 000 000</t>
  </si>
  <si>
    <t>000 0502 0520068080 244 226</t>
  </si>
  <si>
    <t>Коммунальное хозяйство</t>
  </si>
  <si>
    <t>000 0502 9990085030 540 251</t>
  </si>
  <si>
    <t xml:space="preserve"> Глава администрации Обильненского сельского поселения</t>
  </si>
  <si>
    <t>000 0705 0110028540 244 226</t>
  </si>
  <si>
    <t>000 1001 1510028250 312 264</t>
  </si>
  <si>
    <t>000 0503 0320028300 244 225</t>
  </si>
  <si>
    <t>000 0503 0710028460 244 225</t>
  </si>
  <si>
    <t>000 0503 0710028610 247 000</t>
  </si>
  <si>
    <t>000 0503 0810028490 244 346</t>
  </si>
  <si>
    <t>000 0503 0810028500 244 226</t>
  </si>
  <si>
    <t>000 0503 0910028210 244 226</t>
  </si>
  <si>
    <t>000 0503 0910028280 244 225</t>
  </si>
  <si>
    <t>000 0503 0910028520 244 225</t>
  </si>
  <si>
    <t>000 0503 0910028530 244 000</t>
  </si>
  <si>
    <t>000 0314 0310028830 244 346</t>
  </si>
  <si>
    <t>Субсидии бюджетным учреждениям на иные цели</t>
  </si>
  <si>
    <t>1 0801 1010028590 612 000</t>
  </si>
  <si>
    <t>на 01 июля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</si>
</sst>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7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166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horizontal="right" vertical="top" wrapText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0" fillId="0" borderId="16" xfId="33" applyNumberFormat="1" applyFont="1" applyFill="1" applyBorder="1" applyAlignment="1">
      <alignment horizontal="center" wrapText="1" readingOrder="1"/>
      <protection/>
    </xf>
    <xf numFmtId="49" fontId="50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3" fillId="0" borderId="16" xfId="33" applyNumberFormat="1" applyFont="1" applyFill="1" applyBorder="1" applyAlignment="1">
      <alignment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4" fontId="53" fillId="0" borderId="16" xfId="33" applyNumberFormat="1" applyFont="1" applyFill="1" applyBorder="1" applyAlignment="1">
      <alignment wrapText="1" readingOrder="1"/>
      <protection/>
    </xf>
    <xf numFmtId="4" fontId="1" fillId="0" borderId="20" xfId="33" applyNumberFormat="1" applyFont="1" applyFill="1" applyBorder="1" applyAlignment="1">
      <alignment vertical="top" wrapText="1"/>
      <protection/>
    </xf>
    <xf numFmtId="4" fontId="1" fillId="0" borderId="19" xfId="33" applyNumberFormat="1" applyFont="1" applyFill="1" applyBorder="1" applyAlignment="1">
      <alignment vertical="top" wrapText="1"/>
      <protection/>
    </xf>
    <xf numFmtId="4" fontId="52" fillId="0" borderId="18" xfId="33" applyNumberFormat="1" applyFont="1" applyFill="1" applyBorder="1" applyAlignment="1">
      <alignment horizontal="right" wrapText="1" readingOrder="1"/>
      <protection/>
    </xf>
    <xf numFmtId="4" fontId="52" fillId="0" borderId="20" xfId="33" applyNumberFormat="1" applyFont="1" applyFill="1" applyBorder="1" applyAlignment="1">
      <alignment horizontal="right" wrapText="1" readingOrder="1"/>
      <protection/>
    </xf>
    <xf numFmtId="4" fontId="52" fillId="0" borderId="19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49" fontId="51" fillId="0" borderId="16" xfId="33" applyNumberFormat="1" applyFont="1" applyFill="1" applyBorder="1" applyAlignment="1">
      <alignment horizontal="center" wrapText="1" readingOrder="1"/>
      <protection/>
    </xf>
    <xf numFmtId="49" fontId="2" fillId="0" borderId="19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4" fontId="52" fillId="0" borderId="16" xfId="33" applyNumberFormat="1" applyFont="1" applyFill="1" applyBorder="1" applyAlignment="1">
      <alignment horizontal="right" wrapText="1" readingOrder="1"/>
      <protection/>
    </xf>
    <xf numFmtId="4" fontId="2" fillId="0" borderId="20" xfId="33" applyNumberFormat="1" applyFont="1" applyFill="1" applyBorder="1" applyAlignment="1">
      <alignment vertical="top" wrapText="1"/>
      <protection/>
    </xf>
    <xf numFmtId="4" fontId="2" fillId="0" borderId="19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center" wrapText="1" readingOrder="1"/>
      <protection/>
    </xf>
    <xf numFmtId="0" fontId="51" fillId="0" borderId="18" xfId="33" applyNumberFormat="1" applyFont="1" applyFill="1" applyBorder="1" applyAlignment="1">
      <alignment horizontal="center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49" fontId="51" fillId="0" borderId="18" xfId="33" applyNumberFormat="1" applyFont="1" applyFill="1" applyBorder="1" applyAlignment="1">
      <alignment horizontal="center" wrapText="1" readingOrder="1"/>
      <protection/>
    </xf>
    <xf numFmtId="49" fontId="51" fillId="0" borderId="19" xfId="33" applyNumberFormat="1" applyFont="1" applyFill="1" applyBorder="1" applyAlignment="1">
      <alignment horizontal="center" wrapText="1" readingOrder="1"/>
      <protection/>
    </xf>
    <xf numFmtId="165" fontId="52" fillId="0" borderId="18" xfId="33" applyNumberFormat="1" applyFont="1" applyFill="1" applyBorder="1" applyAlignment="1">
      <alignment wrapText="1" readingOrder="1"/>
      <protection/>
    </xf>
    <xf numFmtId="165" fontId="52" fillId="0" borderId="19" xfId="33" applyNumberFormat="1" applyFont="1" applyFill="1" applyBorder="1" applyAlignment="1">
      <alignment wrapText="1" readingOrder="1"/>
      <protection/>
    </xf>
    <xf numFmtId="165" fontId="52" fillId="0" borderId="20" xfId="33" applyNumberFormat="1" applyFont="1" applyFill="1" applyBorder="1" applyAlignment="1">
      <alignment wrapText="1" readingOrder="1"/>
      <protection/>
    </xf>
    <xf numFmtId="4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8" xfId="33" applyNumberFormat="1" applyFont="1" applyFill="1" applyBorder="1" applyAlignment="1">
      <alignment horizontal="left" wrapText="1" readingOrder="1"/>
      <protection/>
    </xf>
    <xf numFmtId="0" fontId="50" fillId="0" borderId="19" xfId="33" applyNumberFormat="1" applyFont="1" applyFill="1" applyBorder="1" applyAlignment="1">
      <alignment horizontal="left" wrapText="1" readingOrder="1"/>
      <protection/>
    </xf>
    <xf numFmtId="165" fontId="54" fillId="0" borderId="16" xfId="33" applyNumberFormat="1" applyFont="1" applyFill="1" applyBorder="1" applyAlignment="1">
      <alignment wrapText="1" readingOrder="1"/>
      <protection/>
    </xf>
    <xf numFmtId="0" fontId="3" fillId="0" borderId="19" xfId="33" applyNumberFormat="1" applyFont="1" applyFill="1" applyBorder="1" applyAlignment="1">
      <alignment vertical="top" wrapText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48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50" fillId="0" borderId="21" xfId="33" applyNumberFormat="1" applyFont="1" applyFill="1" applyBorder="1" applyAlignment="1">
      <alignment horizontal="center" vertical="center" wrapText="1" readingOrder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50" fillId="0" borderId="23" xfId="33" applyNumberFormat="1" applyFont="1" applyFill="1" applyBorder="1" applyAlignment="1">
      <alignment horizontal="center" vertical="center" wrapText="1" readingOrder="1"/>
      <protection/>
    </xf>
    <xf numFmtId="0" fontId="1" fillId="0" borderId="24" xfId="33" applyNumberFormat="1" applyFont="1" applyFill="1" applyBorder="1" applyAlignment="1">
      <alignment vertical="top" wrapText="1"/>
      <protection/>
    </xf>
    <xf numFmtId="0" fontId="50" fillId="0" borderId="25" xfId="33" applyNumberFormat="1" applyFont="1" applyFill="1" applyBorder="1" applyAlignment="1">
      <alignment horizontal="center" vertical="center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3" fillId="0" borderId="16" xfId="33" applyNumberFormat="1" applyFont="1" applyFill="1" applyBorder="1" applyAlignment="1">
      <alignment horizontal="right" wrapText="1" readingOrder="1"/>
      <protection/>
    </xf>
    <xf numFmtId="0" fontId="50" fillId="0" borderId="16" xfId="33" applyNumberFormat="1" applyFont="1" applyFill="1" applyBorder="1" applyAlignment="1">
      <alignment horizontal="left" vertical="center" wrapText="1" readingOrder="1"/>
      <protection/>
    </xf>
    <xf numFmtId="2" fontId="53" fillId="0" borderId="16" xfId="33" applyNumberFormat="1" applyFont="1" applyFill="1" applyBorder="1" applyAlignment="1">
      <alignment horizontal="right" wrapText="1" readingOrder="1"/>
      <protection/>
    </xf>
    <xf numFmtId="0" fontId="53" fillId="0" borderId="16" xfId="33" applyNumberFormat="1" applyFont="1" applyFill="1" applyBorder="1" applyAlignment="1">
      <alignment horizontal="center" wrapText="1" readingOrder="1"/>
      <protection/>
    </xf>
    <xf numFmtId="165" fontId="53" fillId="0" borderId="16" xfId="33" applyNumberFormat="1" applyFont="1" applyFill="1" applyBorder="1" applyAlignment="1">
      <alignment horizontal="right" wrapText="1" readingOrder="1"/>
      <protection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left" wrapText="1" readingOrder="1"/>
      <protection/>
    </xf>
    <xf numFmtId="0" fontId="50" fillId="0" borderId="18" xfId="33" applyNumberFormat="1" applyFont="1" applyFill="1" applyBorder="1" applyAlignment="1">
      <alignment horizontal="center" wrapText="1" readingOrder="1"/>
      <protection/>
    </xf>
    <xf numFmtId="0" fontId="50" fillId="0" borderId="19" xfId="33" applyNumberFormat="1" applyFont="1" applyFill="1" applyBorder="1" applyAlignment="1">
      <alignment horizontal="center" wrapText="1" readingOrder="1"/>
      <protection/>
    </xf>
    <xf numFmtId="49" fontId="50" fillId="0" borderId="18" xfId="33" applyNumberFormat="1" applyFont="1" applyFill="1" applyBorder="1" applyAlignment="1">
      <alignment horizontal="center" wrapText="1" readingOrder="1"/>
      <protection/>
    </xf>
    <xf numFmtId="49" fontId="50" fillId="0" borderId="19" xfId="33" applyNumberFormat="1" applyFont="1" applyFill="1" applyBorder="1" applyAlignment="1">
      <alignment horizontal="center" wrapText="1" readingOrder="1"/>
      <protection/>
    </xf>
    <xf numFmtId="165" fontId="53" fillId="0" borderId="18" xfId="33" applyNumberFormat="1" applyFont="1" applyFill="1" applyBorder="1" applyAlignment="1">
      <alignment wrapText="1" readingOrder="1"/>
      <protection/>
    </xf>
    <xf numFmtId="165" fontId="53" fillId="0" borderId="19" xfId="33" applyNumberFormat="1" applyFont="1" applyFill="1" applyBorder="1" applyAlignment="1">
      <alignment wrapText="1" readingOrder="1"/>
      <protection/>
    </xf>
    <xf numFmtId="165" fontId="53" fillId="0" borderId="20" xfId="33" applyNumberFormat="1" applyFont="1" applyFill="1" applyBorder="1" applyAlignment="1">
      <alignment wrapText="1" readingOrder="1"/>
      <protection/>
    </xf>
    <xf numFmtId="2" fontId="53" fillId="0" borderId="18" xfId="33" applyNumberFormat="1" applyFont="1" applyFill="1" applyBorder="1" applyAlignment="1">
      <alignment horizontal="right" wrapText="1" readingOrder="1"/>
      <protection/>
    </xf>
    <xf numFmtId="2" fontId="53" fillId="0" borderId="20" xfId="33" applyNumberFormat="1" applyFont="1" applyFill="1" applyBorder="1" applyAlignment="1">
      <alignment horizontal="right" wrapText="1" readingOrder="1"/>
      <protection/>
    </xf>
    <xf numFmtId="2" fontId="53" fillId="0" borderId="19" xfId="33" applyNumberFormat="1" applyFont="1" applyFill="1" applyBorder="1" applyAlignment="1">
      <alignment horizontal="right" wrapText="1" readingOrder="1"/>
      <protection/>
    </xf>
    <xf numFmtId="165" fontId="54" fillId="0" borderId="18" xfId="33" applyNumberFormat="1" applyFont="1" applyFill="1" applyBorder="1" applyAlignment="1">
      <alignment wrapText="1" readingOrder="1"/>
      <protection/>
    </xf>
    <xf numFmtId="165" fontId="54" fillId="0" borderId="19" xfId="33" applyNumberFormat="1" applyFont="1" applyFill="1" applyBorder="1" applyAlignment="1">
      <alignment wrapText="1" readingOrder="1"/>
      <protection/>
    </xf>
    <xf numFmtId="165" fontId="52" fillId="0" borderId="18" xfId="33" applyNumberFormat="1" applyFont="1" applyFill="1" applyBorder="1" applyAlignment="1">
      <alignment horizontal="right" wrapText="1" readingOrder="1"/>
      <protection/>
    </xf>
    <xf numFmtId="165" fontId="52" fillId="0" borderId="19" xfId="33" applyNumberFormat="1" applyFont="1" applyFill="1" applyBorder="1" applyAlignment="1">
      <alignment horizontal="right" wrapText="1" readingOrder="1"/>
      <protection/>
    </xf>
    <xf numFmtId="165" fontId="52" fillId="0" borderId="20" xfId="33" applyNumberFormat="1" applyFont="1" applyFill="1" applyBorder="1" applyAlignment="1">
      <alignment horizontal="right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50" fillId="0" borderId="16" xfId="33" applyNumberFormat="1" applyFont="1" applyFill="1" applyBorder="1" applyAlignment="1">
      <alignment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0" fontId="49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34" xfId="33" applyNumberFormat="1" applyFont="1" applyFill="1" applyBorder="1" applyAlignment="1">
      <alignment horizontal="left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5" fontId="52" fillId="33" borderId="16" xfId="33" applyNumberFormat="1" applyFont="1" applyFill="1" applyBorder="1" applyAlignment="1">
      <alignment horizontal="right" wrapText="1" readingOrder="1"/>
      <protection/>
    </xf>
    <xf numFmtId="0" fontId="1" fillId="33" borderId="20" xfId="33" applyNumberFormat="1" applyFont="1" applyFill="1" applyBorder="1" applyAlignment="1">
      <alignment vertical="top" wrapText="1"/>
      <protection/>
    </xf>
    <xf numFmtId="0" fontId="1" fillId="33" borderId="19" xfId="33" applyNumberFormat="1" applyFont="1" applyFill="1" applyBorder="1" applyAlignment="1">
      <alignment vertical="top" wrapText="1"/>
      <protection/>
    </xf>
    <xf numFmtId="0" fontId="50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48" fillId="0" borderId="34" xfId="33" applyNumberFormat="1" applyFont="1" applyFill="1" applyBorder="1" applyAlignment="1">
      <alignment vertical="top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50" fillId="0" borderId="20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37" xfId="33" applyNumberFormat="1" applyFont="1" applyFill="1" applyBorder="1" applyAlignment="1">
      <alignment horizontal="center" vertical="top" wrapText="1" readingOrder="1"/>
      <protection/>
    </xf>
    <xf numFmtId="0" fontId="50" fillId="0" borderId="34" xfId="33" applyNumberFormat="1" applyFont="1" applyFill="1" applyBorder="1" applyAlignment="1">
      <alignment horizontal="center" vertical="top" wrapText="1" readingOrder="1"/>
      <protection/>
    </xf>
    <xf numFmtId="0" fontId="49" fillId="0" borderId="39" xfId="33" applyNumberFormat="1" applyFont="1" applyFill="1" applyBorder="1" applyAlignment="1">
      <alignment horizontal="center" vertical="center" wrapText="1" readingOrder="1"/>
      <protection/>
    </xf>
    <xf numFmtId="164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top" wrapText="1" readingOrder="1"/>
      <protection/>
    </xf>
    <xf numFmtId="0" fontId="50" fillId="0" borderId="4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G3" sqref="G3:H9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100" t="s">
        <v>0</v>
      </c>
      <c r="C1" s="98"/>
      <c r="D1" s="98"/>
      <c r="E1" s="98"/>
      <c r="F1" s="98"/>
      <c r="G1" s="98"/>
      <c r="H1" s="98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38" t="s">
        <v>2</v>
      </c>
      <c r="H2" s="61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66">
        <v>503117</v>
      </c>
      <c r="H3" s="139"/>
    </row>
    <row r="4" spans="2:8" ht="15">
      <c r="B4" s="140" t="s">
        <v>281</v>
      </c>
      <c r="C4" s="98"/>
      <c r="D4" s="98"/>
      <c r="E4" s="98"/>
      <c r="F4" s="2" t="s">
        <v>4</v>
      </c>
      <c r="G4" s="167">
        <v>45108</v>
      </c>
      <c r="H4" s="141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68">
        <v>73275590</v>
      </c>
      <c r="H5" s="141"/>
    </row>
    <row r="6" spans="2:8" ht="15">
      <c r="B6" s="3" t="s">
        <v>7</v>
      </c>
      <c r="C6" s="144"/>
      <c r="D6" s="145"/>
      <c r="E6" s="145"/>
      <c r="F6" s="2" t="s">
        <v>8</v>
      </c>
      <c r="G6" s="168">
        <v>951</v>
      </c>
      <c r="H6" s="141"/>
    </row>
    <row r="7" spans="2:8" ht="26.25" customHeight="1">
      <c r="B7" s="146" t="s">
        <v>9</v>
      </c>
      <c r="C7" s="98"/>
      <c r="D7" s="147" t="s">
        <v>10</v>
      </c>
      <c r="E7" s="145"/>
      <c r="F7" s="2" t="s">
        <v>11</v>
      </c>
      <c r="G7" s="168">
        <v>60601458</v>
      </c>
      <c r="H7" s="141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69" t="s">
        <v>13</v>
      </c>
      <c r="H8" s="141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42" t="s">
        <v>15</v>
      </c>
      <c r="H9" s="143"/>
    </row>
    <row r="10" ht="0.75" customHeight="1"/>
    <row r="11" spans="2:8" ht="15" customHeight="1">
      <c r="B11" s="100" t="s">
        <v>16</v>
      </c>
      <c r="C11" s="98"/>
      <c r="D11" s="98"/>
      <c r="E11" s="98"/>
      <c r="F11" s="98"/>
      <c r="G11" s="98"/>
      <c r="H11" s="98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v>23114300</v>
      </c>
      <c r="F15" s="12">
        <v>11610440.51</v>
      </c>
      <c r="G15" s="12">
        <f>SUM(E15-F15)</f>
        <v>11503859.49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10003400</v>
      </c>
      <c r="F16" s="59">
        <v>6659080</v>
      </c>
      <c r="G16" s="15">
        <f>SUM(E16-F16)</f>
        <v>3344320</v>
      </c>
    </row>
    <row r="17" spans="2:7" ht="15">
      <c r="B17" s="13" t="s">
        <v>34</v>
      </c>
      <c r="C17" s="14" t="s">
        <v>30</v>
      </c>
      <c r="D17" s="14" t="s">
        <v>197</v>
      </c>
      <c r="E17" s="15">
        <v>1801300</v>
      </c>
      <c r="F17" s="15">
        <v>1716001.15</v>
      </c>
      <c r="G17" s="15">
        <f>SUM(E17-F17)</f>
        <v>85298.8500000001</v>
      </c>
    </row>
    <row r="18" spans="2:7" ht="15">
      <c r="B18" s="13" t="s">
        <v>35</v>
      </c>
      <c r="C18" s="14" t="s">
        <v>30</v>
      </c>
      <c r="D18" s="14" t="s">
        <v>198</v>
      </c>
      <c r="E18" s="18">
        <v>1801300</v>
      </c>
      <c r="F18" s="57">
        <v>1716001.15</v>
      </c>
      <c r="G18" s="18">
        <f>SUM(E18-F18)</f>
        <v>85298.8500000001</v>
      </c>
    </row>
    <row r="19" spans="2:7" ht="102">
      <c r="B19" s="13" t="s">
        <v>36</v>
      </c>
      <c r="C19" s="14" t="s">
        <v>30</v>
      </c>
      <c r="D19" s="14" t="s">
        <v>199</v>
      </c>
      <c r="E19" s="15">
        <v>1801300</v>
      </c>
      <c r="F19" s="15">
        <v>1104386.05</v>
      </c>
      <c r="G19" s="15">
        <f>SUM(E19-F19)</f>
        <v>696913.95</v>
      </c>
    </row>
    <row r="20" spans="2:7" ht="147">
      <c r="B20" s="13" t="s">
        <v>37</v>
      </c>
      <c r="C20" s="14" t="s">
        <v>30</v>
      </c>
      <c r="D20" s="14" t="s">
        <v>200</v>
      </c>
      <c r="E20" s="16" t="s">
        <v>38</v>
      </c>
      <c r="F20" s="15">
        <v>-49770.6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201</v>
      </c>
      <c r="E21" s="51" t="s">
        <v>38</v>
      </c>
      <c r="F21" s="50">
        <v>113023.98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243</v>
      </c>
      <c r="E22" s="44" t="s">
        <v>38</v>
      </c>
      <c r="F22" s="43">
        <v>320476.5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202</v>
      </c>
      <c r="E23" s="21" t="s">
        <v>38</v>
      </c>
      <c r="F23" s="21">
        <v>1604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203</v>
      </c>
      <c r="E24" s="21" t="s">
        <v>38</v>
      </c>
      <c r="F24" s="21">
        <v>1604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204</v>
      </c>
      <c r="E25" s="21" t="s">
        <v>38</v>
      </c>
      <c r="F25" s="21">
        <v>1604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205</v>
      </c>
      <c r="E26" s="15">
        <f>SUM(E27+E29)</f>
        <v>8198700</v>
      </c>
      <c r="F26" s="15">
        <v>4911772.37</v>
      </c>
      <c r="G26" s="15">
        <f>SUM(E26-F26)</f>
        <v>3286927.63</v>
      </c>
    </row>
    <row r="27" spans="2:7" ht="15">
      <c r="B27" s="13" t="s">
        <v>43</v>
      </c>
      <c r="C27" s="14" t="s">
        <v>30</v>
      </c>
      <c r="D27" s="14" t="s">
        <v>206</v>
      </c>
      <c r="E27" s="15">
        <v>1380500</v>
      </c>
      <c r="F27" s="15">
        <v>116222.51</v>
      </c>
      <c r="G27" s="15">
        <f>SUM(E27-F27)</f>
        <v>1264277.49</v>
      </c>
    </row>
    <row r="28" spans="2:7" ht="57">
      <c r="B28" s="13" t="s">
        <v>44</v>
      </c>
      <c r="C28" s="14" t="s">
        <v>30</v>
      </c>
      <c r="D28" s="14" t="s">
        <v>207</v>
      </c>
      <c r="E28" s="18">
        <v>1380500</v>
      </c>
      <c r="F28" s="18">
        <v>116222.51</v>
      </c>
      <c r="G28" s="18">
        <f aca="true" t="shared" si="0" ref="G28:G36">SUM(E28-F28)</f>
        <v>1264277.49</v>
      </c>
    </row>
    <row r="29" spans="2:7" ht="15">
      <c r="B29" s="13" t="s">
        <v>45</v>
      </c>
      <c r="C29" s="14" t="s">
        <v>30</v>
      </c>
      <c r="D29" s="14" t="s">
        <v>208</v>
      </c>
      <c r="E29" s="15">
        <f>SUM(E30+E32)</f>
        <v>6818200</v>
      </c>
      <c r="F29" s="15">
        <v>4795549.86</v>
      </c>
      <c r="G29" s="15">
        <f t="shared" si="0"/>
        <v>2022650.1399999997</v>
      </c>
    </row>
    <row r="30" spans="2:7" ht="15">
      <c r="B30" s="13" t="s">
        <v>46</v>
      </c>
      <c r="C30" s="14" t="s">
        <v>30</v>
      </c>
      <c r="D30" s="14" t="s">
        <v>209</v>
      </c>
      <c r="E30" s="15">
        <v>1389800</v>
      </c>
      <c r="F30" s="15">
        <v>4571377.17</v>
      </c>
      <c r="G30" s="15">
        <f t="shared" si="0"/>
        <v>-3181577.17</v>
      </c>
    </row>
    <row r="31" spans="2:7" ht="45.75">
      <c r="B31" s="13" t="s">
        <v>47</v>
      </c>
      <c r="C31" s="14" t="s">
        <v>30</v>
      </c>
      <c r="D31" s="14" t="s">
        <v>210</v>
      </c>
      <c r="E31" s="18">
        <v>1389800</v>
      </c>
      <c r="F31" s="31">
        <v>4571377.17</v>
      </c>
      <c r="G31" s="27">
        <f t="shared" si="0"/>
        <v>-3181577.17</v>
      </c>
    </row>
    <row r="32" spans="2:7" ht="15">
      <c r="B32" s="13" t="s">
        <v>48</v>
      </c>
      <c r="C32" s="14" t="s">
        <v>30</v>
      </c>
      <c r="D32" s="14" t="s">
        <v>211</v>
      </c>
      <c r="E32" s="15">
        <v>5428400</v>
      </c>
      <c r="F32" s="32">
        <v>224172.69</v>
      </c>
      <c r="G32" s="15">
        <f t="shared" si="0"/>
        <v>5204227.31</v>
      </c>
    </row>
    <row r="33" spans="2:7" ht="45.75">
      <c r="B33" s="13" t="s">
        <v>49</v>
      </c>
      <c r="C33" s="14" t="s">
        <v>30</v>
      </c>
      <c r="D33" s="14" t="s">
        <v>212</v>
      </c>
      <c r="E33" s="18">
        <v>5428400</v>
      </c>
      <c r="F33" s="18">
        <v>224172.69</v>
      </c>
      <c r="G33" s="18">
        <f t="shared" si="0"/>
        <v>5204227.31</v>
      </c>
    </row>
    <row r="34" spans="2:7" ht="15">
      <c r="B34" s="13" t="s">
        <v>50</v>
      </c>
      <c r="C34" s="14" t="s">
        <v>30</v>
      </c>
      <c r="D34" s="14" t="s">
        <v>213</v>
      </c>
      <c r="E34" s="15">
        <v>3400</v>
      </c>
      <c r="F34" s="15">
        <v>0</v>
      </c>
      <c r="G34" s="15">
        <f t="shared" si="0"/>
        <v>3400</v>
      </c>
    </row>
    <row r="35" spans="2:7" ht="68.25">
      <c r="B35" s="13" t="s">
        <v>51</v>
      </c>
      <c r="C35" s="14" t="s">
        <v>30</v>
      </c>
      <c r="D35" s="14" t="s">
        <v>214</v>
      </c>
      <c r="E35" s="18">
        <v>3400</v>
      </c>
      <c r="F35" s="18">
        <v>0</v>
      </c>
      <c r="G35" s="18">
        <f t="shared" si="0"/>
        <v>3400</v>
      </c>
    </row>
    <row r="36" spans="2:7" ht="90.75">
      <c r="B36" s="13" t="s">
        <v>52</v>
      </c>
      <c r="C36" s="14" t="s">
        <v>30</v>
      </c>
      <c r="D36" s="14" t="s">
        <v>215</v>
      </c>
      <c r="E36" s="18">
        <v>3400</v>
      </c>
      <c r="F36" s="18">
        <v>0</v>
      </c>
      <c r="G36" s="18">
        <f t="shared" si="0"/>
        <v>3400</v>
      </c>
    </row>
    <row r="37" spans="2:7" ht="34.5">
      <c r="B37" s="13" t="s">
        <v>53</v>
      </c>
      <c r="C37" s="14" t="s">
        <v>30</v>
      </c>
      <c r="D37" s="14" t="s">
        <v>216</v>
      </c>
      <c r="E37" s="38" t="s">
        <v>38</v>
      </c>
      <c r="F37" s="15">
        <v>21402.48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217</v>
      </c>
      <c r="E38" s="38" t="s">
        <v>38</v>
      </c>
      <c r="F38" s="53">
        <v>21402.48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218</v>
      </c>
      <c r="E39" s="38" t="s">
        <v>38</v>
      </c>
      <c r="F39" s="58">
        <v>21402.48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219</v>
      </c>
      <c r="E40" s="38" t="s">
        <v>38</v>
      </c>
      <c r="F40" s="53">
        <v>21402.48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220</v>
      </c>
      <c r="E41" s="34">
        <v>0</v>
      </c>
      <c r="F41" s="34">
        <v>10000</v>
      </c>
      <c r="G41" s="34" t="s">
        <v>38</v>
      </c>
    </row>
    <row r="42" spans="2:7" ht="45.75">
      <c r="B42" s="41" t="s">
        <v>196</v>
      </c>
      <c r="C42" s="39" t="s">
        <v>30</v>
      </c>
      <c r="D42" s="39" t="s">
        <v>239</v>
      </c>
      <c r="E42" s="40">
        <v>0</v>
      </c>
      <c r="F42" s="40">
        <v>10000</v>
      </c>
      <c r="G42" s="40" t="s">
        <v>38</v>
      </c>
    </row>
    <row r="43" spans="2:7" ht="45.75">
      <c r="B43" s="13" t="s">
        <v>196</v>
      </c>
      <c r="C43" s="14" t="s">
        <v>30</v>
      </c>
      <c r="D43" s="14" t="s">
        <v>221</v>
      </c>
      <c r="E43" s="18">
        <v>0</v>
      </c>
      <c r="F43" s="18">
        <v>10000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222</v>
      </c>
      <c r="E44" s="16" t="s">
        <v>38</v>
      </c>
      <c r="F44" s="15">
        <v>3300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223</v>
      </c>
      <c r="E45" s="16" t="s">
        <v>38</v>
      </c>
      <c r="F45" s="18">
        <v>3300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224</v>
      </c>
      <c r="E46" s="16" t="s">
        <v>38</v>
      </c>
      <c r="F46" s="18">
        <v>3300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225</v>
      </c>
      <c r="E47" s="15">
        <v>13110900</v>
      </c>
      <c r="F47" s="15">
        <v>4951360.51</v>
      </c>
      <c r="G47" s="15">
        <f aca="true" t="shared" si="1" ref="G47:G53">SUM(E47-F47)</f>
        <v>8159539.49</v>
      </c>
    </row>
    <row r="48" spans="2:7" ht="45.75">
      <c r="B48" s="13" t="s">
        <v>62</v>
      </c>
      <c r="C48" s="14" t="s">
        <v>30</v>
      </c>
      <c r="D48" s="14" t="s">
        <v>226</v>
      </c>
      <c r="E48" s="27">
        <f>SUM(E47)</f>
        <v>13110900</v>
      </c>
      <c r="F48" s="15">
        <v>4951360.51</v>
      </c>
      <c r="G48" s="27">
        <f t="shared" si="1"/>
        <v>8159539.49</v>
      </c>
    </row>
    <row r="49" spans="2:7" ht="34.5">
      <c r="B49" s="13" t="s">
        <v>63</v>
      </c>
      <c r="C49" s="14" t="s">
        <v>30</v>
      </c>
      <c r="D49" s="22" t="s">
        <v>235</v>
      </c>
      <c r="E49" s="15">
        <f>SUM(E50+E52)</f>
        <v>8878900</v>
      </c>
      <c r="F49" s="15">
        <v>6995500</v>
      </c>
      <c r="G49" s="15">
        <f t="shared" si="1"/>
        <v>1883400</v>
      </c>
    </row>
    <row r="50" spans="2:7" ht="23.25">
      <c r="B50" s="13" t="s">
        <v>64</v>
      </c>
      <c r="C50" s="14" t="s">
        <v>30</v>
      </c>
      <c r="D50" s="22" t="s">
        <v>236</v>
      </c>
      <c r="E50" s="27">
        <v>8544400</v>
      </c>
      <c r="F50" s="27">
        <v>4648100</v>
      </c>
      <c r="G50" s="27">
        <f t="shared" si="1"/>
        <v>3896300</v>
      </c>
    </row>
    <row r="51" spans="2:7" ht="34.5">
      <c r="B51" s="48" t="s">
        <v>65</v>
      </c>
      <c r="C51" s="46" t="s">
        <v>30</v>
      </c>
      <c r="D51" s="22" t="s">
        <v>237</v>
      </c>
      <c r="E51" s="47">
        <v>8544400</v>
      </c>
      <c r="F51" s="47">
        <v>4648100</v>
      </c>
      <c r="G51" s="47">
        <f t="shared" si="1"/>
        <v>3896300</v>
      </c>
    </row>
    <row r="52" spans="2:7" ht="34.5">
      <c r="B52" s="48" t="s">
        <v>65</v>
      </c>
      <c r="C52" s="46" t="s">
        <v>30</v>
      </c>
      <c r="D52" s="22" t="s">
        <v>241</v>
      </c>
      <c r="E52" s="47">
        <v>334500</v>
      </c>
      <c r="F52" s="47">
        <v>195300</v>
      </c>
      <c r="G52" s="47">
        <f t="shared" si="1"/>
        <v>139200</v>
      </c>
    </row>
    <row r="53" spans="2:7" ht="34.5">
      <c r="B53" s="13" t="s">
        <v>65</v>
      </c>
      <c r="C53" s="14" t="s">
        <v>30</v>
      </c>
      <c r="D53" s="22" t="s">
        <v>242</v>
      </c>
      <c r="E53" s="27">
        <v>334500</v>
      </c>
      <c r="F53" s="27">
        <v>195300</v>
      </c>
      <c r="G53" s="27">
        <f t="shared" si="1"/>
        <v>139200</v>
      </c>
    </row>
    <row r="54" spans="2:7" ht="34.5">
      <c r="B54" s="13" t="s">
        <v>66</v>
      </c>
      <c r="C54" s="14" t="s">
        <v>30</v>
      </c>
      <c r="D54" s="26" t="s">
        <v>227</v>
      </c>
      <c r="E54" s="15">
        <v>294200</v>
      </c>
      <c r="F54" s="37">
        <v>107960.51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228</v>
      </c>
      <c r="E55" s="15">
        <v>294000</v>
      </c>
      <c r="F55" s="15">
        <v>107960.51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229</v>
      </c>
      <c r="E56" s="15">
        <v>200</v>
      </c>
      <c r="F56" s="37">
        <v>200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230</v>
      </c>
      <c r="E57" s="15">
        <v>200</v>
      </c>
      <c r="F57" s="15">
        <v>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231</v>
      </c>
      <c r="E58" s="15">
        <v>200</v>
      </c>
      <c r="F58" s="15">
        <v>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232</v>
      </c>
      <c r="E59" s="15">
        <v>3937800</v>
      </c>
      <c r="F59" s="32">
        <v>0</v>
      </c>
      <c r="G59" s="15">
        <v>3991900</v>
      </c>
    </row>
    <row r="60" spans="2:7" ht="68.25">
      <c r="B60" s="13" t="s">
        <v>72</v>
      </c>
      <c r="C60" s="14" t="s">
        <v>30</v>
      </c>
      <c r="D60" s="26" t="s">
        <v>233</v>
      </c>
      <c r="E60" s="15">
        <v>0</v>
      </c>
      <c r="F60" s="36">
        <v>0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234</v>
      </c>
      <c r="E61" s="29">
        <v>3937800</v>
      </c>
      <c r="F61" s="36">
        <v>0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183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184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185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186</v>
      </c>
      <c r="E65" s="15">
        <v>0</v>
      </c>
      <c r="F65" s="15">
        <v>0</v>
      </c>
      <c r="G65" s="15">
        <v>0</v>
      </c>
    </row>
    <row r="66" ht="15" customHeight="1" hidden="1"/>
    <row r="67" spans="1:256" ht="409.5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>
      <c r="B68" s="24" t="s">
        <v>154</v>
      </c>
      <c r="C68" s="20" t="s">
        <v>30</v>
      </c>
      <c r="D68" s="22" t="s">
        <v>175</v>
      </c>
      <c r="E68" s="21" t="s">
        <v>38</v>
      </c>
      <c r="F68" s="25" t="s">
        <v>38</v>
      </c>
      <c r="G68" s="25">
        <v>0</v>
      </c>
    </row>
    <row r="69" spans="2:7" ht="79.5">
      <c r="B69" s="24" t="s">
        <v>155</v>
      </c>
      <c r="C69" s="23" t="s">
        <v>30</v>
      </c>
      <c r="D69" s="22" t="s">
        <v>187</v>
      </c>
      <c r="E69" s="21" t="s">
        <v>38</v>
      </c>
      <c r="F69" s="25" t="s">
        <v>38</v>
      </c>
      <c r="G69" s="25">
        <v>0</v>
      </c>
    </row>
    <row r="70" spans="2:7" ht="79.5">
      <c r="B70" s="24" t="s">
        <v>156</v>
      </c>
      <c r="C70" s="23" t="s">
        <v>30</v>
      </c>
      <c r="D70" s="22" t="s">
        <v>188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showGridLines="0" zoomScalePageLayoutView="0" workbookViewId="0" topLeftCell="A1">
      <pane ySplit="3" topLeftCell="A63" activePane="bottomLeft" state="frozen"/>
      <selection pane="topLeft" activeCell="A1" sqref="A1"/>
      <selection pane="bottomLeft" activeCell="J76" sqref="J76:L76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7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4:18" ht="15" customHeight="1">
      <c r="N2" s="99"/>
      <c r="O2" s="98"/>
      <c r="P2" s="98"/>
      <c r="Q2" s="98"/>
      <c r="R2" s="98"/>
    </row>
    <row r="3" ht="0" customHeight="1" hidden="1"/>
    <row r="4" spans="2:17" ht="14.25" customHeight="1">
      <c r="B4" s="100" t="s">
        <v>76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ht="0" customHeight="1" hidden="1"/>
    <row r="6" spans="2:16" ht="45" customHeight="1">
      <c r="B6" s="101" t="s">
        <v>17</v>
      </c>
      <c r="C6" s="102"/>
      <c r="D6" s="103" t="s">
        <v>18</v>
      </c>
      <c r="E6" s="102"/>
      <c r="F6" s="103" t="s">
        <v>77</v>
      </c>
      <c r="G6" s="102"/>
      <c r="H6" s="103" t="s">
        <v>20</v>
      </c>
      <c r="I6" s="102"/>
      <c r="J6" s="103" t="s">
        <v>21</v>
      </c>
      <c r="K6" s="104"/>
      <c r="L6" s="102"/>
      <c r="M6" s="105" t="s">
        <v>22</v>
      </c>
      <c r="N6" s="104"/>
      <c r="O6" s="104"/>
      <c r="P6" s="106"/>
    </row>
    <row r="7" spans="2:16" ht="22.5" customHeight="1">
      <c r="B7" s="110" t="s">
        <v>23</v>
      </c>
      <c r="C7" s="111"/>
      <c r="D7" s="112" t="s">
        <v>24</v>
      </c>
      <c r="E7" s="111"/>
      <c r="F7" s="112" t="s">
        <v>25</v>
      </c>
      <c r="G7" s="111"/>
      <c r="H7" s="112" t="s">
        <v>26</v>
      </c>
      <c r="I7" s="111"/>
      <c r="J7" s="112" t="s">
        <v>27</v>
      </c>
      <c r="K7" s="108"/>
      <c r="L7" s="111"/>
      <c r="M7" s="107" t="s">
        <v>28</v>
      </c>
      <c r="N7" s="108"/>
      <c r="O7" s="108"/>
      <c r="P7" s="109"/>
    </row>
    <row r="8" spans="2:16" ht="22.5" customHeight="1">
      <c r="B8" s="60" t="s">
        <v>78</v>
      </c>
      <c r="C8" s="61"/>
      <c r="D8" s="62" t="s">
        <v>79</v>
      </c>
      <c r="E8" s="61"/>
      <c r="F8" s="62" t="s">
        <v>31</v>
      </c>
      <c r="G8" s="61"/>
      <c r="H8" s="65">
        <v>28995200</v>
      </c>
      <c r="I8" s="61"/>
      <c r="J8" s="65">
        <v>12319680.48</v>
      </c>
      <c r="K8" s="66"/>
      <c r="L8" s="61"/>
      <c r="M8" s="91">
        <f>SUM(H8-J8)</f>
        <v>16675519.52</v>
      </c>
      <c r="N8" s="68"/>
      <c r="O8" s="68"/>
      <c r="P8" s="69"/>
    </row>
    <row r="9" spans="2:16" ht="15.75">
      <c r="B9" s="60" t="s">
        <v>80</v>
      </c>
      <c r="C9" s="61"/>
      <c r="D9" s="62" t="s">
        <v>79</v>
      </c>
      <c r="E9" s="61"/>
      <c r="F9" s="63" t="s">
        <v>81</v>
      </c>
      <c r="G9" s="64"/>
      <c r="H9" s="65">
        <v>11661800</v>
      </c>
      <c r="I9" s="61"/>
      <c r="J9" s="65">
        <v>5594631.64</v>
      </c>
      <c r="K9" s="66"/>
      <c r="L9" s="61"/>
      <c r="M9" s="113" t="s">
        <v>82</v>
      </c>
      <c r="N9" s="66"/>
      <c r="O9" s="66"/>
      <c r="P9" s="61"/>
    </row>
    <row r="10" spans="2:16" ht="15.75" hidden="1">
      <c r="B10" s="60" t="s">
        <v>83</v>
      </c>
      <c r="C10" s="61"/>
      <c r="D10" s="62" t="s">
        <v>79</v>
      </c>
      <c r="E10" s="61"/>
      <c r="F10" s="63" t="s">
        <v>84</v>
      </c>
      <c r="G10" s="64"/>
      <c r="H10" s="65">
        <v>808800</v>
      </c>
      <c r="I10" s="61"/>
      <c r="J10" s="65">
        <v>790092.08</v>
      </c>
      <c r="K10" s="66"/>
      <c r="L10" s="61"/>
      <c r="M10" s="113" t="s">
        <v>85</v>
      </c>
      <c r="N10" s="66"/>
      <c r="O10" s="66"/>
      <c r="P10" s="61"/>
    </row>
    <row r="11" spans="2:16" ht="15.75" hidden="1">
      <c r="B11" s="114" t="s">
        <v>86</v>
      </c>
      <c r="C11" s="61"/>
      <c r="D11" s="62" t="s">
        <v>79</v>
      </c>
      <c r="E11" s="61"/>
      <c r="F11" s="63" t="s">
        <v>87</v>
      </c>
      <c r="G11" s="64"/>
      <c r="H11" s="65">
        <v>808800</v>
      </c>
      <c r="I11" s="61"/>
      <c r="J11" s="65">
        <v>790092.08</v>
      </c>
      <c r="K11" s="66"/>
      <c r="L11" s="61"/>
      <c r="M11" s="113" t="s">
        <v>85</v>
      </c>
      <c r="N11" s="66"/>
      <c r="O11" s="66"/>
      <c r="P11" s="61"/>
    </row>
    <row r="12" spans="2:16" ht="15.75" hidden="1">
      <c r="B12" s="114" t="s">
        <v>88</v>
      </c>
      <c r="C12" s="61"/>
      <c r="D12" s="62" t="s">
        <v>79</v>
      </c>
      <c r="E12" s="61"/>
      <c r="F12" s="63" t="s">
        <v>89</v>
      </c>
      <c r="G12" s="64"/>
      <c r="H12" s="65">
        <v>17</v>
      </c>
      <c r="I12" s="61"/>
      <c r="J12" s="65">
        <v>790092.08</v>
      </c>
      <c r="K12" s="66"/>
      <c r="L12" s="61"/>
      <c r="M12" s="113" t="s">
        <v>85</v>
      </c>
      <c r="N12" s="66"/>
      <c r="O12" s="66"/>
      <c r="P12" s="61"/>
    </row>
    <row r="13" spans="2:16" ht="15.75" hidden="1">
      <c r="B13" s="60" t="s">
        <v>90</v>
      </c>
      <c r="C13" s="61"/>
      <c r="D13" s="62" t="s">
        <v>79</v>
      </c>
      <c r="E13" s="61"/>
      <c r="F13" s="63" t="s">
        <v>91</v>
      </c>
      <c r="G13" s="64"/>
      <c r="H13" s="65">
        <v>744700</v>
      </c>
      <c r="I13" s="61"/>
      <c r="J13" s="65">
        <v>17375</v>
      </c>
      <c r="K13" s="66"/>
      <c r="L13" s="61"/>
      <c r="M13" s="113" t="s">
        <v>92</v>
      </c>
      <c r="N13" s="66"/>
      <c r="O13" s="66"/>
      <c r="P13" s="61"/>
    </row>
    <row r="14" spans="2:16" ht="15" hidden="1">
      <c r="B14" s="60" t="s">
        <v>93</v>
      </c>
      <c r="C14" s="61"/>
      <c r="D14" s="62" t="s">
        <v>79</v>
      </c>
      <c r="E14" s="61"/>
      <c r="F14" s="63" t="s">
        <v>94</v>
      </c>
      <c r="G14" s="64"/>
      <c r="H14" s="65">
        <v>744700</v>
      </c>
      <c r="I14" s="61"/>
      <c r="J14" s="65">
        <v>743194.72</v>
      </c>
      <c r="K14" s="66"/>
      <c r="L14" s="61"/>
      <c r="M14" s="65"/>
      <c r="N14" s="66"/>
      <c r="O14" s="66"/>
      <c r="P14" s="61"/>
    </row>
    <row r="15" spans="2:16" ht="71.25" customHeight="1">
      <c r="B15" s="60" t="s">
        <v>99</v>
      </c>
      <c r="C15" s="61"/>
      <c r="D15" s="62" t="s">
        <v>79</v>
      </c>
      <c r="E15" s="61"/>
      <c r="F15" s="76" t="s">
        <v>157</v>
      </c>
      <c r="G15" s="77"/>
      <c r="H15" s="78">
        <v>10239700</v>
      </c>
      <c r="I15" s="74"/>
      <c r="J15" s="65">
        <v>4800378.14</v>
      </c>
      <c r="K15" s="66"/>
      <c r="L15" s="61"/>
      <c r="M15" s="115">
        <f>SUM(H15-J15)</f>
        <v>5439321.86</v>
      </c>
      <c r="N15" s="66"/>
      <c r="O15" s="66"/>
      <c r="P15" s="61"/>
    </row>
    <row r="16" spans="2:16" ht="12" customHeight="1">
      <c r="B16" s="114" t="s">
        <v>86</v>
      </c>
      <c r="C16" s="61"/>
      <c r="D16" s="62" t="s">
        <v>79</v>
      </c>
      <c r="E16" s="61"/>
      <c r="F16" s="63" t="s">
        <v>262</v>
      </c>
      <c r="G16" s="64"/>
      <c r="H16" s="65">
        <v>9400500</v>
      </c>
      <c r="I16" s="61"/>
      <c r="J16" s="65">
        <v>4171181.9</v>
      </c>
      <c r="K16" s="66"/>
      <c r="L16" s="61"/>
      <c r="M16" s="115">
        <f aca="true" t="shared" si="0" ref="M16:M47">SUM(H16-J16)</f>
        <v>5229318.1</v>
      </c>
      <c r="N16" s="66"/>
      <c r="O16" s="66"/>
      <c r="P16" s="61"/>
    </row>
    <row r="17" spans="2:16" ht="12.75" customHeight="1">
      <c r="B17" s="60" t="s">
        <v>96</v>
      </c>
      <c r="C17" s="61"/>
      <c r="D17" s="62" t="s">
        <v>79</v>
      </c>
      <c r="E17" s="61"/>
      <c r="F17" s="63" t="s">
        <v>176</v>
      </c>
      <c r="G17" s="64"/>
      <c r="H17" s="65">
        <v>6850000</v>
      </c>
      <c r="I17" s="61"/>
      <c r="J17" s="65">
        <v>3041780.1</v>
      </c>
      <c r="K17" s="66"/>
      <c r="L17" s="61"/>
      <c r="M17" s="65">
        <f t="shared" si="0"/>
        <v>3808219.9</v>
      </c>
      <c r="N17" s="66"/>
      <c r="O17" s="66"/>
      <c r="P17" s="61"/>
    </row>
    <row r="18" spans="2:16" ht="27" customHeight="1">
      <c r="B18" s="60" t="s">
        <v>97</v>
      </c>
      <c r="C18" s="61"/>
      <c r="D18" s="62" t="s">
        <v>79</v>
      </c>
      <c r="E18" s="61"/>
      <c r="F18" s="63" t="s">
        <v>177</v>
      </c>
      <c r="G18" s="64"/>
      <c r="H18" s="65">
        <v>2115700</v>
      </c>
      <c r="I18" s="61"/>
      <c r="J18" s="65">
        <v>945280.4</v>
      </c>
      <c r="K18" s="66"/>
      <c r="L18" s="61"/>
      <c r="M18" s="65">
        <f t="shared" si="0"/>
        <v>1170419.6</v>
      </c>
      <c r="N18" s="66"/>
      <c r="O18" s="66"/>
      <c r="P18" s="61"/>
    </row>
    <row r="19" spans="2:16" ht="12.75" customHeight="1">
      <c r="B19" s="60" t="s">
        <v>98</v>
      </c>
      <c r="C19" s="61"/>
      <c r="D19" s="62" t="s">
        <v>79</v>
      </c>
      <c r="E19" s="61"/>
      <c r="F19" s="63" t="s">
        <v>178</v>
      </c>
      <c r="G19" s="64"/>
      <c r="H19" s="65">
        <v>434800</v>
      </c>
      <c r="I19" s="61"/>
      <c r="J19" s="65">
        <v>184121.4</v>
      </c>
      <c r="K19" s="66"/>
      <c r="L19" s="61"/>
      <c r="M19" s="65">
        <f t="shared" si="0"/>
        <v>250678.6</v>
      </c>
      <c r="N19" s="66"/>
      <c r="O19" s="66"/>
      <c r="P19" s="61"/>
    </row>
    <row r="20" spans="2:16" ht="12.75" customHeight="1">
      <c r="B20" s="60" t="s">
        <v>167</v>
      </c>
      <c r="C20" s="61"/>
      <c r="D20" s="62" t="s">
        <v>79</v>
      </c>
      <c r="E20" s="61"/>
      <c r="F20" s="63" t="s">
        <v>168</v>
      </c>
      <c r="G20" s="64"/>
      <c r="H20" s="65">
        <v>790200</v>
      </c>
      <c r="I20" s="61"/>
      <c r="J20" s="65">
        <v>531538.41</v>
      </c>
      <c r="K20" s="66"/>
      <c r="L20" s="61"/>
      <c r="M20" s="65">
        <f t="shared" si="0"/>
        <v>258661.58999999997</v>
      </c>
      <c r="N20" s="66"/>
      <c r="O20" s="66"/>
      <c r="P20" s="61"/>
    </row>
    <row r="21" spans="2:16" ht="12.75" customHeight="1">
      <c r="B21" s="60" t="s">
        <v>100</v>
      </c>
      <c r="C21" s="61"/>
      <c r="D21" s="62" t="s">
        <v>79</v>
      </c>
      <c r="E21" s="61"/>
      <c r="F21" s="63" t="s">
        <v>189</v>
      </c>
      <c r="G21" s="64"/>
      <c r="H21" s="65">
        <v>90000</v>
      </c>
      <c r="I21" s="61"/>
      <c r="J21" s="65">
        <v>13439.41</v>
      </c>
      <c r="K21" s="66"/>
      <c r="L21" s="61"/>
      <c r="M21" s="65">
        <f t="shared" si="0"/>
        <v>76560.59</v>
      </c>
      <c r="N21" s="66"/>
      <c r="O21" s="66"/>
      <c r="P21" s="61"/>
    </row>
    <row r="22" spans="2:16" ht="12.75" customHeight="1">
      <c r="B22" s="60" t="s">
        <v>101</v>
      </c>
      <c r="C22" s="61"/>
      <c r="D22" s="62" t="s">
        <v>79</v>
      </c>
      <c r="E22" s="61"/>
      <c r="F22" s="63" t="s">
        <v>190</v>
      </c>
      <c r="G22" s="64"/>
      <c r="H22" s="65">
        <v>0</v>
      </c>
      <c r="I22" s="61"/>
      <c r="J22" s="65">
        <v>73700.83</v>
      </c>
      <c r="K22" s="66"/>
      <c r="L22" s="61"/>
      <c r="M22" s="65">
        <f t="shared" si="0"/>
        <v>-73700.83</v>
      </c>
      <c r="N22" s="66"/>
      <c r="O22" s="66"/>
      <c r="P22" s="61"/>
    </row>
    <row r="23" spans="2:16" ht="30.75" customHeight="1">
      <c r="B23" s="60" t="s">
        <v>102</v>
      </c>
      <c r="C23" s="61"/>
      <c r="D23" s="62" t="s">
        <v>79</v>
      </c>
      <c r="E23" s="61"/>
      <c r="F23" s="63" t="s">
        <v>191</v>
      </c>
      <c r="G23" s="64"/>
      <c r="H23" s="65">
        <v>50000</v>
      </c>
      <c r="I23" s="61"/>
      <c r="J23" s="65">
        <v>10464.06</v>
      </c>
      <c r="K23" s="66"/>
      <c r="L23" s="61"/>
      <c r="M23" s="65">
        <f t="shared" si="0"/>
        <v>39535.94</v>
      </c>
      <c r="N23" s="66"/>
      <c r="O23" s="66"/>
      <c r="P23" s="61"/>
    </row>
    <row r="24" spans="2:16" ht="12.75" customHeight="1">
      <c r="B24" s="60" t="s">
        <v>103</v>
      </c>
      <c r="C24" s="61"/>
      <c r="D24" s="62" t="s">
        <v>79</v>
      </c>
      <c r="E24" s="61"/>
      <c r="F24" s="63" t="s">
        <v>192</v>
      </c>
      <c r="G24" s="64"/>
      <c r="H24" s="65">
        <v>50000</v>
      </c>
      <c r="I24" s="61"/>
      <c r="J24" s="65">
        <v>33816</v>
      </c>
      <c r="K24" s="66"/>
      <c r="L24" s="61"/>
      <c r="M24" s="65">
        <f>SUM(H24-J24)</f>
        <v>16184</v>
      </c>
      <c r="N24" s="66"/>
      <c r="O24" s="66"/>
      <c r="P24" s="61"/>
    </row>
    <row r="25" spans="2:16" ht="39" customHeight="1">
      <c r="B25" s="60" t="s">
        <v>110</v>
      </c>
      <c r="C25" s="61"/>
      <c r="D25" s="62" t="s">
        <v>79</v>
      </c>
      <c r="E25" s="61"/>
      <c r="F25" s="63" t="s">
        <v>193</v>
      </c>
      <c r="G25" s="64"/>
      <c r="H25" s="65">
        <v>50000</v>
      </c>
      <c r="I25" s="61"/>
      <c r="J25" s="65">
        <v>35998</v>
      </c>
      <c r="K25" s="66"/>
      <c r="L25" s="61"/>
      <c r="M25" s="65">
        <f t="shared" si="0"/>
        <v>14002</v>
      </c>
      <c r="N25" s="66"/>
      <c r="O25" s="66"/>
      <c r="P25" s="61"/>
    </row>
    <row r="26" spans="2:16" ht="35.25" customHeight="1">
      <c r="B26" s="60" t="s">
        <v>104</v>
      </c>
      <c r="C26" s="61"/>
      <c r="D26" s="62" t="s">
        <v>79</v>
      </c>
      <c r="E26" s="61"/>
      <c r="F26" s="63" t="s">
        <v>194</v>
      </c>
      <c r="G26" s="64"/>
      <c r="H26" s="65">
        <v>250000</v>
      </c>
      <c r="I26" s="61"/>
      <c r="J26" s="65">
        <v>74925</v>
      </c>
      <c r="K26" s="66"/>
      <c r="L26" s="61"/>
      <c r="M26" s="65">
        <f>SUM(H26-J26)</f>
        <v>175075</v>
      </c>
      <c r="N26" s="66"/>
      <c r="O26" s="66"/>
      <c r="P26" s="61"/>
    </row>
    <row r="27" spans="2:16" ht="35.25" customHeight="1">
      <c r="B27" s="60" t="s">
        <v>104</v>
      </c>
      <c r="C27" s="61"/>
      <c r="D27" s="62" t="s">
        <v>79</v>
      </c>
      <c r="E27" s="61"/>
      <c r="F27" s="63" t="s">
        <v>244</v>
      </c>
      <c r="G27" s="64"/>
      <c r="H27" s="65">
        <v>50000</v>
      </c>
      <c r="I27" s="61"/>
      <c r="J27" s="65">
        <v>20000</v>
      </c>
      <c r="K27" s="66"/>
      <c r="L27" s="61"/>
      <c r="M27" s="67">
        <f t="shared" si="0"/>
        <v>30000</v>
      </c>
      <c r="N27" s="68"/>
      <c r="O27" s="68"/>
      <c r="P27" s="69"/>
    </row>
    <row r="28" spans="2:16" ht="35.25" customHeight="1">
      <c r="B28" s="60" t="s">
        <v>103</v>
      </c>
      <c r="C28" s="61"/>
      <c r="D28" s="62" t="s">
        <v>79</v>
      </c>
      <c r="E28" s="61"/>
      <c r="F28" s="63" t="s">
        <v>245</v>
      </c>
      <c r="G28" s="64"/>
      <c r="H28" s="65">
        <v>10000</v>
      </c>
      <c r="I28" s="61"/>
      <c r="J28" s="65">
        <v>0</v>
      </c>
      <c r="K28" s="66"/>
      <c r="L28" s="61"/>
      <c r="M28" s="67">
        <f>SUM(H28-J28)</f>
        <v>10000</v>
      </c>
      <c r="N28" s="68"/>
      <c r="O28" s="68"/>
      <c r="P28" s="69"/>
    </row>
    <row r="29" spans="2:16" ht="34.5" customHeight="1">
      <c r="B29" s="118" t="s">
        <v>104</v>
      </c>
      <c r="C29" s="119"/>
      <c r="D29" s="84" t="s">
        <v>79</v>
      </c>
      <c r="E29" s="85"/>
      <c r="F29" s="86" t="s">
        <v>246</v>
      </c>
      <c r="G29" s="87"/>
      <c r="H29" s="88">
        <v>200</v>
      </c>
      <c r="I29" s="89"/>
      <c r="J29" s="88">
        <v>0</v>
      </c>
      <c r="K29" s="90"/>
      <c r="L29" s="89"/>
      <c r="M29" s="70">
        <f>SUM(H29-J29)</f>
        <v>200</v>
      </c>
      <c r="N29" s="71"/>
      <c r="O29" s="71"/>
      <c r="P29" s="72"/>
    </row>
    <row r="30" spans="2:16" ht="34.5" customHeight="1">
      <c r="B30" s="83" t="s">
        <v>105</v>
      </c>
      <c r="C30" s="74"/>
      <c r="D30" s="84" t="s">
        <v>79</v>
      </c>
      <c r="E30" s="85"/>
      <c r="F30" s="86" t="s">
        <v>247</v>
      </c>
      <c r="G30" s="87"/>
      <c r="H30" s="88">
        <v>49000</v>
      </c>
      <c r="I30" s="89"/>
      <c r="J30" s="88">
        <v>23957</v>
      </c>
      <c r="K30" s="90"/>
      <c r="L30" s="89"/>
      <c r="M30" s="70">
        <f>SUM(H30-J30)</f>
        <v>25043</v>
      </c>
      <c r="N30" s="71"/>
      <c r="O30" s="71"/>
      <c r="P30" s="72"/>
    </row>
    <row r="31" spans="2:16" ht="34.5" customHeight="1">
      <c r="B31" s="83" t="s">
        <v>105</v>
      </c>
      <c r="C31" s="74"/>
      <c r="D31" s="84" t="s">
        <v>79</v>
      </c>
      <c r="E31" s="85"/>
      <c r="F31" s="86" t="s">
        <v>248</v>
      </c>
      <c r="G31" s="87"/>
      <c r="H31" s="88">
        <v>112800</v>
      </c>
      <c r="I31" s="89"/>
      <c r="J31" s="88">
        <v>84600</v>
      </c>
      <c r="K31" s="90"/>
      <c r="L31" s="89"/>
      <c r="M31" s="70">
        <f t="shared" si="0"/>
        <v>28200</v>
      </c>
      <c r="N31" s="71"/>
      <c r="O31" s="71"/>
      <c r="P31" s="72"/>
    </row>
    <row r="32" spans="2:16" ht="34.5" customHeight="1">
      <c r="B32" s="73" t="s">
        <v>174</v>
      </c>
      <c r="C32" s="74"/>
      <c r="D32" s="75" t="s">
        <v>79</v>
      </c>
      <c r="E32" s="74"/>
      <c r="F32" s="76" t="s">
        <v>173</v>
      </c>
      <c r="G32" s="77"/>
      <c r="H32" s="78">
        <v>180000</v>
      </c>
      <c r="I32" s="74"/>
      <c r="J32" s="78">
        <v>0</v>
      </c>
      <c r="K32" s="79"/>
      <c r="L32" s="74"/>
      <c r="M32" s="80">
        <f>SUM(H32-J32)</f>
        <v>180000</v>
      </c>
      <c r="N32" s="81"/>
      <c r="O32" s="81"/>
      <c r="P32" s="82"/>
    </row>
    <row r="33" spans="2:16" ht="25.5" customHeight="1">
      <c r="B33" s="73" t="s">
        <v>107</v>
      </c>
      <c r="C33" s="74"/>
      <c r="D33" s="75" t="s">
        <v>79</v>
      </c>
      <c r="E33" s="74"/>
      <c r="F33" s="76" t="s">
        <v>158</v>
      </c>
      <c r="G33" s="77"/>
      <c r="H33" s="78">
        <v>1129300</v>
      </c>
      <c r="I33" s="74"/>
      <c r="J33" s="78">
        <v>709653.5</v>
      </c>
      <c r="K33" s="79"/>
      <c r="L33" s="74"/>
      <c r="M33" s="80">
        <f t="shared" si="0"/>
        <v>419646.5</v>
      </c>
      <c r="N33" s="81"/>
      <c r="O33" s="81"/>
      <c r="P33" s="82"/>
    </row>
    <row r="34" spans="2:16" ht="34.5" customHeight="1">
      <c r="B34" s="60" t="s">
        <v>103</v>
      </c>
      <c r="C34" s="61"/>
      <c r="D34" s="62" t="s">
        <v>79</v>
      </c>
      <c r="E34" s="61"/>
      <c r="F34" s="63" t="s">
        <v>249</v>
      </c>
      <c r="G34" s="64"/>
      <c r="H34" s="65">
        <v>845400</v>
      </c>
      <c r="I34" s="61"/>
      <c r="J34" s="65">
        <v>670050</v>
      </c>
      <c r="K34" s="66"/>
      <c r="L34" s="61"/>
      <c r="M34" s="91">
        <f t="shared" si="0"/>
        <v>175350</v>
      </c>
      <c r="N34" s="68"/>
      <c r="O34" s="68"/>
      <c r="P34" s="69"/>
    </row>
    <row r="35" spans="2:16" ht="18.75" customHeight="1">
      <c r="B35" s="60" t="s">
        <v>106</v>
      </c>
      <c r="C35" s="61"/>
      <c r="D35" s="62" t="s">
        <v>79</v>
      </c>
      <c r="E35" s="61"/>
      <c r="F35" s="63" t="s">
        <v>250</v>
      </c>
      <c r="G35" s="64"/>
      <c r="H35" s="65">
        <v>130000</v>
      </c>
      <c r="I35" s="61"/>
      <c r="J35" s="65">
        <v>0</v>
      </c>
      <c r="K35" s="66"/>
      <c r="L35" s="61"/>
      <c r="M35" s="91">
        <f t="shared" si="0"/>
        <v>130000</v>
      </c>
      <c r="N35" s="68"/>
      <c r="O35" s="68"/>
      <c r="P35" s="69"/>
    </row>
    <row r="36" spans="2:16" ht="12" customHeight="1">
      <c r="B36" s="60" t="s">
        <v>103</v>
      </c>
      <c r="C36" s="61"/>
      <c r="D36" s="62" t="s">
        <v>79</v>
      </c>
      <c r="E36" s="61"/>
      <c r="F36" s="63" t="s">
        <v>252</v>
      </c>
      <c r="G36" s="64"/>
      <c r="H36" s="65">
        <v>1000</v>
      </c>
      <c r="I36" s="61"/>
      <c r="J36" s="65">
        <v>0</v>
      </c>
      <c r="K36" s="66"/>
      <c r="L36" s="61"/>
      <c r="M36" s="91">
        <f t="shared" si="0"/>
        <v>1000</v>
      </c>
      <c r="N36" s="68"/>
      <c r="O36" s="68"/>
      <c r="P36" s="69"/>
    </row>
    <row r="37" spans="2:16" ht="26.25" customHeight="1">
      <c r="B37" s="60" t="s">
        <v>104</v>
      </c>
      <c r="C37" s="61"/>
      <c r="D37" s="62" t="s">
        <v>79</v>
      </c>
      <c r="E37" s="61"/>
      <c r="F37" s="63" t="s">
        <v>251</v>
      </c>
      <c r="G37" s="64"/>
      <c r="H37" s="65">
        <v>1000</v>
      </c>
      <c r="I37" s="61"/>
      <c r="J37" s="65">
        <v>0</v>
      </c>
      <c r="K37" s="66"/>
      <c r="L37" s="61"/>
      <c r="M37" s="91">
        <f t="shared" si="0"/>
        <v>1000</v>
      </c>
      <c r="N37" s="68"/>
      <c r="O37" s="68"/>
      <c r="P37" s="69"/>
    </row>
    <row r="38" spans="2:16" ht="12.75" customHeight="1">
      <c r="B38" s="60" t="s">
        <v>103</v>
      </c>
      <c r="C38" s="61"/>
      <c r="D38" s="62" t="s">
        <v>79</v>
      </c>
      <c r="E38" s="61"/>
      <c r="F38" s="63" t="s">
        <v>253</v>
      </c>
      <c r="G38" s="64"/>
      <c r="H38" s="65">
        <v>80000</v>
      </c>
      <c r="I38" s="61"/>
      <c r="J38" s="65">
        <v>0</v>
      </c>
      <c r="K38" s="66"/>
      <c r="L38" s="61"/>
      <c r="M38" s="65">
        <f t="shared" si="0"/>
        <v>80000</v>
      </c>
      <c r="N38" s="66"/>
      <c r="O38" s="66"/>
      <c r="P38" s="61"/>
    </row>
    <row r="39" spans="2:16" ht="12.75" customHeight="1">
      <c r="B39" s="60" t="s">
        <v>106</v>
      </c>
      <c r="C39" s="61"/>
      <c r="D39" s="62" t="s">
        <v>79</v>
      </c>
      <c r="E39" s="61"/>
      <c r="F39" s="63" t="s">
        <v>254</v>
      </c>
      <c r="G39" s="64"/>
      <c r="H39" s="65">
        <v>40000</v>
      </c>
      <c r="I39" s="61"/>
      <c r="J39" s="65">
        <v>39603.5</v>
      </c>
      <c r="K39" s="66"/>
      <c r="L39" s="61"/>
      <c r="M39" s="65">
        <f t="shared" si="0"/>
        <v>396.5</v>
      </c>
      <c r="N39" s="66"/>
      <c r="O39" s="66"/>
      <c r="P39" s="61"/>
    </row>
    <row r="40" spans="2:16" ht="36.75" customHeight="1">
      <c r="B40" s="114" t="s">
        <v>105</v>
      </c>
      <c r="C40" s="61"/>
      <c r="D40" s="62" t="s">
        <v>79</v>
      </c>
      <c r="E40" s="61"/>
      <c r="F40" s="63" t="s">
        <v>255</v>
      </c>
      <c r="G40" s="64"/>
      <c r="H40" s="65">
        <v>113900</v>
      </c>
      <c r="I40" s="61"/>
      <c r="J40" s="65">
        <v>52125.46</v>
      </c>
      <c r="K40" s="66"/>
      <c r="L40" s="61"/>
      <c r="M40" s="65">
        <f t="shared" si="0"/>
        <v>61774.54</v>
      </c>
      <c r="N40" s="66"/>
      <c r="O40" s="66"/>
      <c r="P40" s="61"/>
    </row>
    <row r="41" spans="2:16" ht="27.75" customHeight="1">
      <c r="B41" s="73" t="s">
        <v>108</v>
      </c>
      <c r="C41" s="74"/>
      <c r="D41" s="75" t="s">
        <v>79</v>
      </c>
      <c r="E41" s="74"/>
      <c r="F41" s="76" t="s">
        <v>159</v>
      </c>
      <c r="G41" s="77"/>
      <c r="H41" s="78">
        <v>294000</v>
      </c>
      <c r="I41" s="74"/>
      <c r="J41" s="78">
        <v>107760.51</v>
      </c>
      <c r="K41" s="79"/>
      <c r="L41" s="74"/>
      <c r="M41" s="80">
        <f t="shared" si="0"/>
        <v>186239.49</v>
      </c>
      <c r="N41" s="81"/>
      <c r="O41" s="81"/>
      <c r="P41" s="82"/>
    </row>
    <row r="42" spans="2:16" ht="24" customHeight="1">
      <c r="B42" s="60" t="s">
        <v>95</v>
      </c>
      <c r="C42" s="61"/>
      <c r="D42" s="62" t="s">
        <v>79</v>
      </c>
      <c r="E42" s="61"/>
      <c r="F42" s="63" t="s">
        <v>169</v>
      </c>
      <c r="G42" s="64"/>
      <c r="H42" s="65">
        <v>294000</v>
      </c>
      <c r="I42" s="61"/>
      <c r="J42" s="65">
        <v>107760.51</v>
      </c>
      <c r="K42" s="66"/>
      <c r="L42" s="61"/>
      <c r="M42" s="65">
        <f t="shared" si="0"/>
        <v>186239.49</v>
      </c>
      <c r="N42" s="66"/>
      <c r="O42" s="66"/>
      <c r="P42" s="61"/>
    </row>
    <row r="43" spans="2:16" ht="12.75" customHeight="1">
      <c r="B43" s="60" t="s">
        <v>96</v>
      </c>
      <c r="C43" s="61"/>
      <c r="D43" s="62" t="s">
        <v>79</v>
      </c>
      <c r="E43" s="61"/>
      <c r="F43" s="63" t="s">
        <v>179</v>
      </c>
      <c r="G43" s="64"/>
      <c r="H43" s="65">
        <v>226100</v>
      </c>
      <c r="I43" s="61"/>
      <c r="J43" s="65">
        <v>101094.09</v>
      </c>
      <c r="K43" s="66"/>
      <c r="L43" s="61"/>
      <c r="M43" s="65">
        <f t="shared" si="0"/>
        <v>125005.91</v>
      </c>
      <c r="N43" s="66"/>
      <c r="O43" s="66"/>
      <c r="P43" s="61"/>
    </row>
    <row r="44" spans="2:16" ht="29.25" customHeight="1">
      <c r="B44" s="60" t="s">
        <v>97</v>
      </c>
      <c r="C44" s="61"/>
      <c r="D44" s="62" t="s">
        <v>79</v>
      </c>
      <c r="E44" s="61"/>
      <c r="F44" s="63" t="s">
        <v>180</v>
      </c>
      <c r="G44" s="64"/>
      <c r="H44" s="65">
        <v>67900</v>
      </c>
      <c r="I44" s="61"/>
      <c r="J44" s="65">
        <v>6666.42</v>
      </c>
      <c r="K44" s="66"/>
      <c r="L44" s="61"/>
      <c r="M44" s="65">
        <f>SUM(H44-J44)</f>
        <v>61233.58</v>
      </c>
      <c r="N44" s="66"/>
      <c r="O44" s="66"/>
      <c r="P44" s="61"/>
    </row>
    <row r="45" spans="2:16" ht="58.5" customHeight="1">
      <c r="B45" s="73" t="s">
        <v>109</v>
      </c>
      <c r="C45" s="74"/>
      <c r="D45" s="75" t="s">
        <v>79</v>
      </c>
      <c r="E45" s="74"/>
      <c r="F45" s="76" t="s">
        <v>238</v>
      </c>
      <c r="G45" s="77"/>
      <c r="H45" s="78">
        <v>4413800</v>
      </c>
      <c r="I45" s="74"/>
      <c r="J45" s="78">
        <v>195425.06</v>
      </c>
      <c r="K45" s="79"/>
      <c r="L45" s="74"/>
      <c r="M45" s="96">
        <f t="shared" si="0"/>
        <v>4218374.94</v>
      </c>
      <c r="N45" s="79"/>
      <c r="O45" s="79"/>
      <c r="P45" s="74"/>
    </row>
    <row r="46" spans="2:16" ht="12.75" customHeight="1">
      <c r="B46" s="60" t="s">
        <v>170</v>
      </c>
      <c r="C46" s="61"/>
      <c r="D46" s="62" t="s">
        <v>79</v>
      </c>
      <c r="E46" s="61"/>
      <c r="F46" s="63" t="s">
        <v>256</v>
      </c>
      <c r="G46" s="64"/>
      <c r="H46" s="65">
        <v>15000</v>
      </c>
      <c r="I46" s="61"/>
      <c r="J46" s="65">
        <v>0</v>
      </c>
      <c r="K46" s="66"/>
      <c r="L46" s="61"/>
      <c r="M46" s="65">
        <f t="shared" si="0"/>
        <v>15000</v>
      </c>
      <c r="N46" s="66"/>
      <c r="O46" s="66"/>
      <c r="P46" s="61"/>
    </row>
    <row r="47" spans="2:16" ht="12.75" customHeight="1">
      <c r="B47" s="60" t="s">
        <v>103</v>
      </c>
      <c r="C47" s="61"/>
      <c r="D47" s="62" t="s">
        <v>79</v>
      </c>
      <c r="E47" s="61"/>
      <c r="F47" s="63" t="s">
        <v>257</v>
      </c>
      <c r="G47" s="64"/>
      <c r="H47" s="65">
        <v>4408800</v>
      </c>
      <c r="I47" s="61"/>
      <c r="J47" s="65">
        <v>195425.06</v>
      </c>
      <c r="K47" s="66"/>
      <c r="L47" s="61"/>
      <c r="M47" s="65">
        <f t="shared" si="0"/>
        <v>4213374.94</v>
      </c>
      <c r="N47" s="66"/>
      <c r="O47" s="66"/>
      <c r="P47" s="61"/>
    </row>
    <row r="48" spans="2:16" ht="27" customHeight="1">
      <c r="B48" s="60" t="s">
        <v>104</v>
      </c>
      <c r="C48" s="61"/>
      <c r="D48" s="62" t="s">
        <v>79</v>
      </c>
      <c r="E48" s="61"/>
      <c r="F48" s="63" t="s">
        <v>258</v>
      </c>
      <c r="G48" s="64"/>
      <c r="H48" s="65">
        <v>0</v>
      </c>
      <c r="I48" s="61"/>
      <c r="J48" s="65">
        <v>0</v>
      </c>
      <c r="K48" s="66"/>
      <c r="L48" s="61"/>
      <c r="M48" s="65">
        <f aca="true" t="shared" si="1" ref="M48:M73">SUM(H48-J48)</f>
        <v>0</v>
      </c>
      <c r="N48" s="66"/>
      <c r="O48" s="66"/>
      <c r="P48" s="61"/>
    </row>
    <row r="49" spans="2:16" ht="14.25" customHeight="1">
      <c r="B49" s="60" t="s">
        <v>103</v>
      </c>
      <c r="C49" s="61"/>
      <c r="D49" s="62" t="s">
        <v>79</v>
      </c>
      <c r="E49" s="61"/>
      <c r="F49" s="63" t="s">
        <v>259</v>
      </c>
      <c r="G49" s="64"/>
      <c r="H49" s="65">
        <v>0</v>
      </c>
      <c r="I49" s="61"/>
      <c r="J49" s="65">
        <v>0</v>
      </c>
      <c r="K49" s="66"/>
      <c r="L49" s="61"/>
      <c r="M49" s="65">
        <f t="shared" si="1"/>
        <v>0</v>
      </c>
      <c r="N49" s="66"/>
      <c r="O49" s="66"/>
      <c r="P49" s="61"/>
    </row>
    <row r="50" spans="2:16" ht="21" customHeight="1">
      <c r="B50" s="60" t="s">
        <v>103</v>
      </c>
      <c r="C50" s="61"/>
      <c r="D50" s="62" t="s">
        <v>79</v>
      </c>
      <c r="E50" s="61"/>
      <c r="F50" s="63" t="s">
        <v>260</v>
      </c>
      <c r="G50" s="64"/>
      <c r="H50" s="65">
        <v>0</v>
      </c>
      <c r="I50" s="61"/>
      <c r="J50" s="65">
        <v>0</v>
      </c>
      <c r="K50" s="66"/>
      <c r="L50" s="61"/>
      <c r="M50" s="65">
        <f t="shared" si="1"/>
        <v>0</v>
      </c>
      <c r="N50" s="66"/>
      <c r="O50" s="66"/>
      <c r="P50" s="61"/>
    </row>
    <row r="51" spans="2:16" ht="21" customHeight="1">
      <c r="B51" s="60" t="s">
        <v>103</v>
      </c>
      <c r="C51" s="61"/>
      <c r="D51" s="62" t="s">
        <v>79</v>
      </c>
      <c r="E51" s="61"/>
      <c r="F51" s="63" t="s">
        <v>261</v>
      </c>
      <c r="G51" s="64"/>
      <c r="H51" s="65">
        <v>5000</v>
      </c>
      <c r="I51" s="61"/>
      <c r="J51" s="65">
        <v>0</v>
      </c>
      <c r="K51" s="66"/>
      <c r="L51" s="61"/>
      <c r="M51" s="65">
        <f>SUM(H51-J51)</f>
        <v>5000</v>
      </c>
      <c r="N51" s="66"/>
      <c r="O51" s="66"/>
      <c r="P51" s="61"/>
    </row>
    <row r="52" spans="2:16" ht="24" customHeight="1">
      <c r="B52" s="60" t="s">
        <v>104</v>
      </c>
      <c r="C52" s="61"/>
      <c r="D52" s="62" t="s">
        <v>79</v>
      </c>
      <c r="E52" s="61"/>
      <c r="F52" s="63" t="s">
        <v>278</v>
      </c>
      <c r="G52" s="64"/>
      <c r="H52" s="65">
        <v>5000</v>
      </c>
      <c r="I52" s="61"/>
      <c r="J52" s="65">
        <v>0</v>
      </c>
      <c r="K52" s="66"/>
      <c r="L52" s="61"/>
      <c r="M52" s="65">
        <f>SUM(H52-J52)</f>
        <v>5000</v>
      </c>
      <c r="N52" s="66"/>
      <c r="O52" s="66"/>
      <c r="P52" s="61"/>
    </row>
    <row r="53" spans="2:16" ht="12.75" customHeight="1">
      <c r="B53" s="73" t="s">
        <v>111</v>
      </c>
      <c r="C53" s="74"/>
      <c r="D53" s="75" t="s">
        <v>79</v>
      </c>
      <c r="E53" s="74"/>
      <c r="F53" s="76" t="s">
        <v>160</v>
      </c>
      <c r="G53" s="77"/>
      <c r="H53" s="78">
        <v>5165200</v>
      </c>
      <c r="I53" s="74"/>
      <c r="J53" s="78">
        <v>2500302.02</v>
      </c>
      <c r="K53" s="79"/>
      <c r="L53" s="74"/>
      <c r="M53" s="96">
        <f t="shared" si="1"/>
        <v>2664897.98</v>
      </c>
      <c r="N53" s="79"/>
      <c r="O53" s="79"/>
      <c r="P53" s="74"/>
    </row>
    <row r="54" spans="2:16" ht="17.25" customHeight="1">
      <c r="B54" s="92" t="s">
        <v>112</v>
      </c>
      <c r="C54" s="93"/>
      <c r="D54" s="120" t="s">
        <v>79</v>
      </c>
      <c r="E54" s="121"/>
      <c r="F54" s="122" t="s">
        <v>171</v>
      </c>
      <c r="G54" s="123"/>
      <c r="H54" s="130">
        <v>25000</v>
      </c>
      <c r="I54" s="131"/>
      <c r="J54" s="124">
        <v>11103.97</v>
      </c>
      <c r="K54" s="126"/>
      <c r="L54" s="125"/>
      <c r="M54" s="127">
        <f t="shared" si="1"/>
        <v>13896.03</v>
      </c>
      <c r="N54" s="128"/>
      <c r="O54" s="128"/>
      <c r="P54" s="129"/>
    </row>
    <row r="55" spans="2:16" ht="31.5" customHeight="1">
      <c r="B55" s="60" t="s">
        <v>102</v>
      </c>
      <c r="C55" s="61"/>
      <c r="D55" s="62" t="s">
        <v>79</v>
      </c>
      <c r="E55" s="61"/>
      <c r="F55" s="63" t="s">
        <v>181</v>
      </c>
      <c r="G55" s="64"/>
      <c r="H55" s="65">
        <v>25500</v>
      </c>
      <c r="I55" s="61"/>
      <c r="J55" s="65">
        <v>11103.97</v>
      </c>
      <c r="K55" s="66"/>
      <c r="L55" s="61"/>
      <c r="M55" s="65">
        <f t="shared" si="1"/>
        <v>14396.03</v>
      </c>
      <c r="N55" s="66"/>
      <c r="O55" s="66"/>
      <c r="P55" s="61"/>
    </row>
    <row r="56" spans="2:16" ht="37.5" customHeight="1">
      <c r="B56" s="92" t="s">
        <v>264</v>
      </c>
      <c r="C56" s="93"/>
      <c r="D56" s="62" t="s">
        <v>79</v>
      </c>
      <c r="E56" s="61"/>
      <c r="F56" s="63" t="s">
        <v>161</v>
      </c>
      <c r="G56" s="64"/>
      <c r="H56" s="94">
        <v>505600</v>
      </c>
      <c r="I56" s="95"/>
      <c r="J56" s="65">
        <v>24347.4</v>
      </c>
      <c r="K56" s="66"/>
      <c r="L56" s="61"/>
      <c r="M56" s="65">
        <f t="shared" si="1"/>
        <v>481252.6</v>
      </c>
      <c r="N56" s="66"/>
      <c r="O56" s="66"/>
      <c r="P56" s="61"/>
    </row>
    <row r="57" spans="2:16" ht="31.5" customHeight="1">
      <c r="B57" s="92" t="s">
        <v>103</v>
      </c>
      <c r="C57" s="93"/>
      <c r="D57" s="62" t="s">
        <v>79</v>
      </c>
      <c r="E57" s="61"/>
      <c r="F57" s="63" t="s">
        <v>263</v>
      </c>
      <c r="G57" s="64"/>
      <c r="H57" s="65">
        <v>24500</v>
      </c>
      <c r="I57" s="61"/>
      <c r="J57" s="65">
        <v>24347.4</v>
      </c>
      <c r="K57" s="66"/>
      <c r="L57" s="61"/>
      <c r="M57" s="65">
        <f t="shared" si="1"/>
        <v>152.59999999999854</v>
      </c>
      <c r="N57" s="66"/>
      <c r="O57" s="66"/>
      <c r="P57" s="61"/>
    </row>
    <row r="58" spans="2:16" ht="37.5" customHeight="1">
      <c r="B58" s="114" t="s">
        <v>105</v>
      </c>
      <c r="C58" s="61"/>
      <c r="D58" s="62" t="s">
        <v>79</v>
      </c>
      <c r="E58" s="61"/>
      <c r="F58" s="63" t="s">
        <v>265</v>
      </c>
      <c r="G58" s="64"/>
      <c r="H58" s="65">
        <v>150000</v>
      </c>
      <c r="I58" s="61"/>
      <c r="J58" s="65">
        <v>150000</v>
      </c>
      <c r="K58" s="66"/>
      <c r="L58" s="61"/>
      <c r="M58" s="65">
        <f t="shared" si="1"/>
        <v>0</v>
      </c>
      <c r="N58" s="66"/>
      <c r="O58" s="66"/>
      <c r="P58" s="61"/>
    </row>
    <row r="59" spans="2:16" ht="12.75" customHeight="1">
      <c r="B59" s="73" t="s">
        <v>113</v>
      </c>
      <c r="C59" s="74"/>
      <c r="D59" s="75" t="s">
        <v>79</v>
      </c>
      <c r="E59" s="74"/>
      <c r="F59" s="63" t="s">
        <v>162</v>
      </c>
      <c r="G59" s="135"/>
      <c r="H59" s="136">
        <v>4363100</v>
      </c>
      <c r="I59" s="137"/>
      <c r="J59" s="78">
        <v>2464850.65</v>
      </c>
      <c r="K59" s="79"/>
      <c r="L59" s="74"/>
      <c r="M59" s="96">
        <f t="shared" si="1"/>
        <v>1898249.35</v>
      </c>
      <c r="N59" s="79"/>
      <c r="O59" s="79"/>
      <c r="P59" s="74"/>
    </row>
    <row r="60" spans="2:16" ht="28.5" customHeight="1">
      <c r="B60" s="60" t="s">
        <v>102</v>
      </c>
      <c r="C60" s="61"/>
      <c r="D60" s="62" t="s">
        <v>79</v>
      </c>
      <c r="E60" s="61"/>
      <c r="F60" s="63" t="s">
        <v>269</v>
      </c>
      <c r="G60" s="64"/>
      <c r="H60" s="65">
        <v>0</v>
      </c>
      <c r="I60" s="61"/>
      <c r="J60" s="65">
        <v>0</v>
      </c>
      <c r="K60" s="66"/>
      <c r="L60" s="61"/>
      <c r="M60" s="65">
        <f t="shared" si="1"/>
        <v>0</v>
      </c>
      <c r="N60" s="66"/>
      <c r="O60" s="66"/>
      <c r="P60" s="61"/>
    </row>
    <row r="61" spans="2:16" ht="26.25" customHeight="1">
      <c r="B61" s="60" t="s">
        <v>151</v>
      </c>
      <c r="C61" s="61"/>
      <c r="D61" s="62" t="s">
        <v>79</v>
      </c>
      <c r="E61" s="61"/>
      <c r="F61" s="63" t="s">
        <v>270</v>
      </c>
      <c r="G61" s="64"/>
      <c r="H61" s="65">
        <v>0</v>
      </c>
      <c r="I61" s="61"/>
      <c r="J61" s="65">
        <v>0</v>
      </c>
      <c r="K61" s="66"/>
      <c r="L61" s="61"/>
      <c r="M61" s="65">
        <f t="shared" si="1"/>
        <v>0</v>
      </c>
      <c r="N61" s="66"/>
      <c r="O61" s="66"/>
      <c r="P61" s="61"/>
    </row>
    <row r="62" spans="2:16" ht="26.25" customHeight="1">
      <c r="B62" s="60" t="s">
        <v>101</v>
      </c>
      <c r="C62" s="61"/>
      <c r="D62" s="62" t="s">
        <v>79</v>
      </c>
      <c r="E62" s="61"/>
      <c r="F62" s="63" t="s">
        <v>271</v>
      </c>
      <c r="G62" s="64"/>
      <c r="H62" s="65">
        <v>550000</v>
      </c>
      <c r="I62" s="61"/>
      <c r="J62" s="65">
        <v>278151.26</v>
      </c>
      <c r="K62" s="66"/>
      <c r="L62" s="61"/>
      <c r="M62" s="65">
        <f t="shared" si="1"/>
        <v>271848.74</v>
      </c>
      <c r="N62" s="66"/>
      <c r="O62" s="66"/>
      <c r="P62" s="61"/>
    </row>
    <row r="63" spans="2:16" ht="29.25" customHeight="1">
      <c r="B63" s="60" t="s">
        <v>104</v>
      </c>
      <c r="C63" s="61"/>
      <c r="D63" s="62" t="s">
        <v>79</v>
      </c>
      <c r="E63" s="61"/>
      <c r="F63" s="63" t="s">
        <v>272</v>
      </c>
      <c r="G63" s="64"/>
      <c r="H63" s="65">
        <v>0</v>
      </c>
      <c r="I63" s="61"/>
      <c r="J63" s="65">
        <v>0</v>
      </c>
      <c r="K63" s="66"/>
      <c r="L63" s="61"/>
      <c r="M63" s="65">
        <f t="shared" si="1"/>
        <v>0</v>
      </c>
      <c r="N63" s="66"/>
      <c r="O63" s="66"/>
      <c r="P63" s="61"/>
    </row>
    <row r="64" spans="2:16" ht="29.25" customHeight="1">
      <c r="B64" s="60" t="s">
        <v>172</v>
      </c>
      <c r="C64" s="61"/>
      <c r="D64" s="62" t="s">
        <v>79</v>
      </c>
      <c r="E64" s="61"/>
      <c r="F64" s="63" t="s">
        <v>273</v>
      </c>
      <c r="G64" s="64"/>
      <c r="H64" s="65">
        <v>4084100</v>
      </c>
      <c r="I64" s="61"/>
      <c r="J64" s="65">
        <v>2186699.39</v>
      </c>
      <c r="K64" s="66"/>
      <c r="L64" s="61"/>
      <c r="M64" s="65">
        <f t="shared" si="1"/>
        <v>1897400.6099999999</v>
      </c>
      <c r="N64" s="66"/>
      <c r="O64" s="66"/>
      <c r="P64" s="61"/>
    </row>
    <row r="65" spans="2:16" ht="29.25" customHeight="1">
      <c r="B65" s="60" t="s">
        <v>172</v>
      </c>
      <c r="C65" s="61"/>
      <c r="D65" s="62" t="s">
        <v>79</v>
      </c>
      <c r="E65" s="61"/>
      <c r="F65" s="63" t="s">
        <v>274</v>
      </c>
      <c r="G65" s="64"/>
      <c r="H65" s="65">
        <v>0</v>
      </c>
      <c r="I65" s="61"/>
      <c r="J65" s="65">
        <v>0</v>
      </c>
      <c r="K65" s="66"/>
      <c r="L65" s="61"/>
      <c r="M65" s="65">
        <f t="shared" si="1"/>
        <v>0</v>
      </c>
      <c r="N65" s="66"/>
      <c r="O65" s="66"/>
      <c r="P65" s="61"/>
    </row>
    <row r="66" spans="2:16" ht="29.25" customHeight="1">
      <c r="B66" s="60" t="s">
        <v>102</v>
      </c>
      <c r="C66" s="61"/>
      <c r="D66" s="62" t="s">
        <v>79</v>
      </c>
      <c r="E66" s="61"/>
      <c r="F66" s="63" t="s">
        <v>275</v>
      </c>
      <c r="G66" s="64"/>
      <c r="H66" s="65">
        <v>850000</v>
      </c>
      <c r="I66" s="61"/>
      <c r="J66" s="65">
        <v>160609</v>
      </c>
      <c r="K66" s="66"/>
      <c r="L66" s="61"/>
      <c r="M66" s="65">
        <f t="shared" si="1"/>
        <v>689391</v>
      </c>
      <c r="N66" s="66"/>
      <c r="O66" s="66"/>
      <c r="P66" s="61"/>
    </row>
    <row r="67" spans="2:16" ht="29.25" customHeight="1">
      <c r="B67" s="60" t="s">
        <v>102</v>
      </c>
      <c r="C67" s="61"/>
      <c r="D67" s="62" t="s">
        <v>79</v>
      </c>
      <c r="E67" s="61"/>
      <c r="F67" s="63" t="s">
        <v>276</v>
      </c>
      <c r="G67" s="64"/>
      <c r="H67" s="65">
        <v>50000</v>
      </c>
      <c r="I67" s="61"/>
      <c r="J67" s="65">
        <v>0</v>
      </c>
      <c r="K67" s="66"/>
      <c r="L67" s="61"/>
      <c r="M67" s="65">
        <f t="shared" si="1"/>
        <v>50000</v>
      </c>
      <c r="N67" s="66"/>
      <c r="O67" s="66"/>
      <c r="P67" s="61"/>
    </row>
    <row r="68" spans="2:16" ht="29.25" customHeight="1">
      <c r="B68" s="60" t="s">
        <v>172</v>
      </c>
      <c r="C68" s="61"/>
      <c r="D68" s="62" t="s">
        <v>79</v>
      </c>
      <c r="E68" s="61"/>
      <c r="F68" s="63" t="s">
        <v>277</v>
      </c>
      <c r="G68" s="64"/>
      <c r="H68" s="65">
        <v>150000</v>
      </c>
      <c r="I68" s="61"/>
      <c r="J68" s="65">
        <v>0</v>
      </c>
      <c r="K68" s="66"/>
      <c r="L68" s="61"/>
      <c r="M68" s="65">
        <f t="shared" si="1"/>
        <v>150000</v>
      </c>
      <c r="N68" s="66"/>
      <c r="O68" s="66"/>
      <c r="P68" s="61"/>
    </row>
    <row r="69" spans="2:16" ht="29.25" customHeight="1">
      <c r="B69" s="118" t="s">
        <v>152</v>
      </c>
      <c r="C69" s="119"/>
      <c r="D69" s="84" t="s">
        <v>79</v>
      </c>
      <c r="E69" s="85"/>
      <c r="F69" s="86" t="s">
        <v>163</v>
      </c>
      <c r="G69" s="87"/>
      <c r="H69" s="88">
        <f>H70</f>
        <v>10000</v>
      </c>
      <c r="I69" s="89"/>
      <c r="J69" s="88">
        <f>J70</f>
        <v>0</v>
      </c>
      <c r="K69" s="90"/>
      <c r="L69" s="89"/>
      <c r="M69" s="88">
        <f t="shared" si="1"/>
        <v>10000</v>
      </c>
      <c r="N69" s="90"/>
      <c r="O69" s="90"/>
      <c r="P69" s="89"/>
    </row>
    <row r="70" spans="2:16" ht="29.25" customHeight="1">
      <c r="B70" s="92" t="s">
        <v>152</v>
      </c>
      <c r="C70" s="93"/>
      <c r="D70" s="120" t="s">
        <v>79</v>
      </c>
      <c r="E70" s="121"/>
      <c r="F70" s="122" t="s">
        <v>267</v>
      </c>
      <c r="G70" s="123"/>
      <c r="H70" s="124">
        <v>10000</v>
      </c>
      <c r="I70" s="125"/>
      <c r="J70" s="124">
        <v>0</v>
      </c>
      <c r="K70" s="126"/>
      <c r="L70" s="125"/>
      <c r="M70" s="124">
        <f t="shared" si="1"/>
        <v>10000</v>
      </c>
      <c r="N70" s="126"/>
      <c r="O70" s="126"/>
      <c r="P70" s="125"/>
    </row>
    <row r="71" spans="2:16" ht="15">
      <c r="B71" s="73" t="s">
        <v>114</v>
      </c>
      <c r="C71" s="74"/>
      <c r="D71" s="75" t="s">
        <v>79</v>
      </c>
      <c r="E71" s="74"/>
      <c r="F71" s="76" t="s">
        <v>164</v>
      </c>
      <c r="G71" s="77"/>
      <c r="H71" s="78">
        <v>6900400</v>
      </c>
      <c r="I71" s="74"/>
      <c r="J71" s="78">
        <v>3737206.31</v>
      </c>
      <c r="K71" s="79"/>
      <c r="L71" s="74"/>
      <c r="M71" s="80">
        <f t="shared" si="1"/>
        <v>3163193.69</v>
      </c>
      <c r="N71" s="81"/>
      <c r="O71" s="81"/>
      <c r="P71" s="82"/>
    </row>
    <row r="72" spans="2:16" ht="43.5" customHeight="1">
      <c r="B72" s="60" t="s">
        <v>279</v>
      </c>
      <c r="C72" s="61"/>
      <c r="D72" s="84">
        <v>200</v>
      </c>
      <c r="E72" s="85"/>
      <c r="F72" s="63" t="s">
        <v>280</v>
      </c>
      <c r="G72" s="64"/>
      <c r="H72" s="132">
        <v>1011600</v>
      </c>
      <c r="I72" s="133"/>
      <c r="J72" s="132">
        <v>0</v>
      </c>
      <c r="K72" s="134"/>
      <c r="L72" s="56"/>
      <c r="M72" s="54">
        <v>6434</v>
      </c>
      <c r="N72" s="71">
        <v>1011600</v>
      </c>
      <c r="O72" s="71"/>
      <c r="P72" s="55"/>
    </row>
    <row r="73" spans="2:16" ht="76.5" customHeight="1">
      <c r="B73" s="60" t="s">
        <v>115</v>
      </c>
      <c r="C73" s="61"/>
      <c r="D73" s="62" t="s">
        <v>79</v>
      </c>
      <c r="E73" s="61"/>
      <c r="F73" s="63" t="s">
        <v>182</v>
      </c>
      <c r="G73" s="64"/>
      <c r="H73" s="65">
        <v>5888000</v>
      </c>
      <c r="I73" s="61"/>
      <c r="J73" s="65">
        <v>3737206.31</v>
      </c>
      <c r="K73" s="66"/>
      <c r="L73" s="61"/>
      <c r="M73" s="91">
        <f t="shared" si="1"/>
        <v>2150793.69</v>
      </c>
      <c r="N73" s="68"/>
      <c r="O73" s="68"/>
      <c r="P73" s="69"/>
    </row>
    <row r="74" spans="2:16" ht="12.75" customHeight="1">
      <c r="B74" s="73" t="s">
        <v>116</v>
      </c>
      <c r="C74" s="74"/>
      <c r="D74" s="75" t="s">
        <v>79</v>
      </c>
      <c r="E74" s="74"/>
      <c r="F74" s="76" t="s">
        <v>165</v>
      </c>
      <c r="G74" s="77"/>
      <c r="H74" s="78">
        <f>H75</f>
        <v>450000</v>
      </c>
      <c r="I74" s="74"/>
      <c r="J74" s="78">
        <v>184354.94</v>
      </c>
      <c r="K74" s="79"/>
      <c r="L74" s="74"/>
      <c r="M74" s="80">
        <f>SUM(H74-J74)</f>
        <v>265645.06</v>
      </c>
      <c r="N74" s="81"/>
      <c r="O74" s="81"/>
      <c r="P74" s="82"/>
    </row>
    <row r="75" spans="2:16" ht="42" customHeight="1">
      <c r="B75" s="60" t="s">
        <v>117</v>
      </c>
      <c r="C75" s="61"/>
      <c r="D75" s="62" t="s">
        <v>79</v>
      </c>
      <c r="E75" s="61"/>
      <c r="F75" s="63" t="s">
        <v>268</v>
      </c>
      <c r="G75" s="64"/>
      <c r="H75" s="65">
        <v>450000</v>
      </c>
      <c r="I75" s="61"/>
      <c r="J75" s="65">
        <v>184354.94</v>
      </c>
      <c r="K75" s="66"/>
      <c r="L75" s="61"/>
      <c r="M75" s="65">
        <f>SUM(H75-J75)</f>
        <v>265645.06</v>
      </c>
      <c r="N75" s="66"/>
      <c r="O75" s="66"/>
      <c r="P75" s="61"/>
    </row>
    <row r="76" spans="2:16" ht="12.75" customHeight="1">
      <c r="B76" s="73" t="s">
        <v>118</v>
      </c>
      <c r="C76" s="74"/>
      <c r="D76" s="75" t="s">
        <v>79</v>
      </c>
      <c r="E76" s="74"/>
      <c r="F76" s="76" t="s">
        <v>166</v>
      </c>
      <c r="G76" s="77"/>
      <c r="H76" s="78">
        <f>H77</f>
        <v>100000</v>
      </c>
      <c r="I76" s="74"/>
      <c r="J76" s="78">
        <v>0</v>
      </c>
      <c r="K76" s="79"/>
      <c r="L76" s="74"/>
      <c r="M76" s="96">
        <f>SUM(H76-J76)</f>
        <v>100000</v>
      </c>
      <c r="N76" s="79"/>
      <c r="O76" s="79"/>
      <c r="P76" s="74"/>
    </row>
    <row r="77" spans="2:16" ht="32.25" customHeight="1">
      <c r="B77" s="60" t="s">
        <v>104</v>
      </c>
      <c r="C77" s="61"/>
      <c r="D77" s="62" t="s">
        <v>79</v>
      </c>
      <c r="E77" s="61"/>
      <c r="F77" s="63" t="s">
        <v>195</v>
      </c>
      <c r="G77" s="64"/>
      <c r="H77" s="65">
        <v>100000</v>
      </c>
      <c r="I77" s="61"/>
      <c r="J77" s="65">
        <v>0</v>
      </c>
      <c r="K77" s="66"/>
      <c r="L77" s="61"/>
      <c r="M77" s="65">
        <f>SUM(H77-J77)</f>
        <v>100000</v>
      </c>
      <c r="N77" s="66"/>
      <c r="O77" s="66"/>
      <c r="P77" s="61"/>
    </row>
    <row r="78" spans="2:15" ht="22.5" customHeight="1">
      <c r="B78" s="60" t="s">
        <v>119</v>
      </c>
      <c r="C78" s="61"/>
      <c r="D78" s="62" t="s">
        <v>120</v>
      </c>
      <c r="E78" s="61"/>
      <c r="F78" s="62" t="s">
        <v>121</v>
      </c>
      <c r="G78" s="61"/>
      <c r="H78" s="117">
        <v>420000</v>
      </c>
      <c r="I78" s="61"/>
      <c r="J78" s="117">
        <v>691593.03</v>
      </c>
      <c r="K78" s="61"/>
      <c r="L78" s="116" t="s">
        <v>31</v>
      </c>
      <c r="M78" s="66"/>
      <c r="N78" s="66"/>
      <c r="O78" s="61"/>
    </row>
  </sheetData>
  <sheetProtection/>
  <mergeCells count="441">
    <mergeCell ref="J71:L71"/>
    <mergeCell ref="B62:C62"/>
    <mergeCell ref="B67:C67"/>
    <mergeCell ref="D67:E67"/>
    <mergeCell ref="F67:G67"/>
    <mergeCell ref="M59:P59"/>
    <mergeCell ref="M60:P60"/>
    <mergeCell ref="B59:C59"/>
    <mergeCell ref="D59:E59"/>
    <mergeCell ref="F59:G59"/>
    <mergeCell ref="H59:I59"/>
    <mergeCell ref="J59:L59"/>
    <mergeCell ref="F72:G72"/>
    <mergeCell ref="H72:I72"/>
    <mergeCell ref="J72:K72"/>
    <mergeCell ref="N72:O72"/>
    <mergeCell ref="B30:C30"/>
    <mergeCell ref="D30:E30"/>
    <mergeCell ref="F30:G30"/>
    <mergeCell ref="H30:I30"/>
    <mergeCell ref="J30:L30"/>
    <mergeCell ref="M30:P30"/>
    <mergeCell ref="F54:G54"/>
    <mergeCell ref="H54:I54"/>
    <mergeCell ref="J54:L54"/>
    <mergeCell ref="M40:P40"/>
    <mergeCell ref="B40:C40"/>
    <mergeCell ref="D40:E40"/>
    <mergeCell ref="F40:G40"/>
    <mergeCell ref="H40:I40"/>
    <mergeCell ref="J40:L40"/>
    <mergeCell ref="M29:P29"/>
    <mergeCell ref="B58:C58"/>
    <mergeCell ref="D58:E58"/>
    <mergeCell ref="F58:G58"/>
    <mergeCell ref="H58:I58"/>
    <mergeCell ref="J58:L58"/>
    <mergeCell ref="M58:P58"/>
    <mergeCell ref="M54:P54"/>
    <mergeCell ref="B54:C54"/>
    <mergeCell ref="D54:E54"/>
    <mergeCell ref="B75:C75"/>
    <mergeCell ref="D75:E75"/>
    <mergeCell ref="F75:G75"/>
    <mergeCell ref="H75:I75"/>
    <mergeCell ref="J75:L75"/>
    <mergeCell ref="B29:C29"/>
    <mergeCell ref="D29:E29"/>
    <mergeCell ref="F29:G29"/>
    <mergeCell ref="H29:I29"/>
    <mergeCell ref="J29:L29"/>
    <mergeCell ref="M62:P62"/>
    <mergeCell ref="M61:P61"/>
    <mergeCell ref="B57:C57"/>
    <mergeCell ref="M76:P76"/>
    <mergeCell ref="B76:C76"/>
    <mergeCell ref="D76:E76"/>
    <mergeCell ref="F76:G76"/>
    <mergeCell ref="H76:I76"/>
    <mergeCell ref="J76:L76"/>
    <mergeCell ref="M75:P75"/>
    <mergeCell ref="D44:E44"/>
    <mergeCell ref="F44:G44"/>
    <mergeCell ref="H44:I44"/>
    <mergeCell ref="J44:L44"/>
    <mergeCell ref="M44:P44"/>
    <mergeCell ref="M71:P71"/>
    <mergeCell ref="D71:E71"/>
    <mergeCell ref="F71:G71"/>
    <mergeCell ref="H71:I71"/>
    <mergeCell ref="D62:E62"/>
    <mergeCell ref="B68:C68"/>
    <mergeCell ref="M74:P74"/>
    <mergeCell ref="B74:C74"/>
    <mergeCell ref="D74:E74"/>
    <mergeCell ref="F74:G74"/>
    <mergeCell ref="H74:I74"/>
    <mergeCell ref="J74:L74"/>
    <mergeCell ref="B71:C71"/>
    <mergeCell ref="B72:C72"/>
    <mergeCell ref="D72:E72"/>
    <mergeCell ref="H67:I67"/>
    <mergeCell ref="J67:L67"/>
    <mergeCell ref="M67:P67"/>
    <mergeCell ref="B70:C70"/>
    <mergeCell ref="D70:E70"/>
    <mergeCell ref="F70:G70"/>
    <mergeCell ref="H70:I70"/>
    <mergeCell ref="J70:L70"/>
    <mergeCell ref="M70:P70"/>
    <mergeCell ref="M68:P68"/>
    <mergeCell ref="B66:C66"/>
    <mergeCell ref="D66:E66"/>
    <mergeCell ref="F66:G66"/>
    <mergeCell ref="H66:I66"/>
    <mergeCell ref="J66:L66"/>
    <mergeCell ref="M66:P66"/>
    <mergeCell ref="B65:C65"/>
    <mergeCell ref="D65:E65"/>
    <mergeCell ref="F65:G65"/>
    <mergeCell ref="H65:I65"/>
    <mergeCell ref="J65:L65"/>
    <mergeCell ref="M65:P65"/>
    <mergeCell ref="M69:P69"/>
    <mergeCell ref="B69:C69"/>
    <mergeCell ref="D69:E69"/>
    <mergeCell ref="F69:G69"/>
    <mergeCell ref="H69:I69"/>
    <mergeCell ref="J69:L69"/>
    <mergeCell ref="F77:G77"/>
    <mergeCell ref="H77:I77"/>
    <mergeCell ref="J77:L77"/>
    <mergeCell ref="M77:P77"/>
    <mergeCell ref="B64:C64"/>
    <mergeCell ref="D64:E64"/>
    <mergeCell ref="F64:G64"/>
    <mergeCell ref="H64:I64"/>
    <mergeCell ref="J64:L64"/>
    <mergeCell ref="M64:P64"/>
    <mergeCell ref="M55:P55"/>
    <mergeCell ref="B60:C60"/>
    <mergeCell ref="L78:O78"/>
    <mergeCell ref="B78:C78"/>
    <mergeCell ref="D78:E78"/>
    <mergeCell ref="F78:G78"/>
    <mergeCell ref="H78:I78"/>
    <mergeCell ref="J78:K78"/>
    <mergeCell ref="B77:C77"/>
    <mergeCell ref="D77:E77"/>
    <mergeCell ref="B53:C53"/>
    <mergeCell ref="D53:E53"/>
    <mergeCell ref="F53:G53"/>
    <mergeCell ref="H53:I53"/>
    <mergeCell ref="J53:L53"/>
    <mergeCell ref="M53:P53"/>
    <mergeCell ref="H63:I63"/>
    <mergeCell ref="J63:L63"/>
    <mergeCell ref="M63:P63"/>
    <mergeCell ref="D57:E57"/>
    <mergeCell ref="F57:G57"/>
    <mergeCell ref="H57:I57"/>
    <mergeCell ref="J57:L57"/>
    <mergeCell ref="F62:G62"/>
    <mergeCell ref="H62:I62"/>
    <mergeCell ref="J62:L62"/>
    <mergeCell ref="M52:P52"/>
    <mergeCell ref="B63:C63"/>
    <mergeCell ref="D63:E63"/>
    <mergeCell ref="F63:G63"/>
    <mergeCell ref="M47:P47"/>
    <mergeCell ref="B47:C47"/>
    <mergeCell ref="D47:E47"/>
    <mergeCell ref="F47:G47"/>
    <mergeCell ref="H47:I47"/>
    <mergeCell ref="J47:L47"/>
    <mergeCell ref="D50:E50"/>
    <mergeCell ref="F50:G50"/>
    <mergeCell ref="H50:I50"/>
    <mergeCell ref="J50:L50"/>
    <mergeCell ref="M50:P50"/>
    <mergeCell ref="M49:P49"/>
    <mergeCell ref="J38:L38"/>
    <mergeCell ref="M38:P38"/>
    <mergeCell ref="M37:P37"/>
    <mergeCell ref="B39:C39"/>
    <mergeCell ref="D39:E39"/>
    <mergeCell ref="D61:E61"/>
    <mergeCell ref="F61:G61"/>
    <mergeCell ref="M48:P48"/>
    <mergeCell ref="B49:C49"/>
    <mergeCell ref="D49:E49"/>
    <mergeCell ref="M39:P39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M26:P26"/>
    <mergeCell ref="H41:I41"/>
    <mergeCell ref="J41:L41"/>
    <mergeCell ref="M41:P41"/>
    <mergeCell ref="M33:P33"/>
    <mergeCell ref="B33:C33"/>
    <mergeCell ref="D33:E33"/>
    <mergeCell ref="F33:G33"/>
    <mergeCell ref="H33:I33"/>
    <mergeCell ref="J33:L33"/>
    <mergeCell ref="H25:I25"/>
    <mergeCell ref="J25:L25"/>
    <mergeCell ref="B26:C26"/>
    <mergeCell ref="D26:E26"/>
    <mergeCell ref="F26:G26"/>
    <mergeCell ref="H26:I26"/>
    <mergeCell ref="J26:L26"/>
    <mergeCell ref="M25:P25"/>
    <mergeCell ref="B27:C27"/>
    <mergeCell ref="D27:E27"/>
    <mergeCell ref="F27:G27"/>
    <mergeCell ref="H27:I27"/>
    <mergeCell ref="J27:L27"/>
    <mergeCell ref="M27:P27"/>
    <mergeCell ref="B25:C25"/>
    <mergeCell ref="D25:E25"/>
    <mergeCell ref="F25:G25"/>
    <mergeCell ref="B24:C24"/>
    <mergeCell ref="D24:E24"/>
    <mergeCell ref="F24:G24"/>
    <mergeCell ref="H24:I24"/>
    <mergeCell ref="J24:L24"/>
    <mergeCell ref="M24:P24"/>
    <mergeCell ref="F17:G17"/>
    <mergeCell ref="H17:I17"/>
    <mergeCell ref="J17:L17"/>
    <mergeCell ref="M23:P23"/>
    <mergeCell ref="B23:C23"/>
    <mergeCell ref="D23:E23"/>
    <mergeCell ref="F23:G23"/>
    <mergeCell ref="H23:I23"/>
    <mergeCell ref="J23:L23"/>
    <mergeCell ref="M19:P19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B15:C15"/>
    <mergeCell ref="D15:E15"/>
    <mergeCell ref="F15:G15"/>
    <mergeCell ref="H15:I15"/>
    <mergeCell ref="J15:L15"/>
    <mergeCell ref="B19:C19"/>
    <mergeCell ref="D19:E19"/>
    <mergeCell ref="F19:G19"/>
    <mergeCell ref="H19:I19"/>
    <mergeCell ref="J19:L19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B12:C12"/>
    <mergeCell ref="D12:E12"/>
    <mergeCell ref="F12:G12"/>
    <mergeCell ref="H12:I12"/>
    <mergeCell ref="J12:L12"/>
    <mergeCell ref="M12:P12"/>
    <mergeCell ref="B9:C9"/>
    <mergeCell ref="D9:E9"/>
    <mergeCell ref="F9:G9"/>
    <mergeCell ref="H9:I9"/>
    <mergeCell ref="J9:L9"/>
    <mergeCell ref="M11:P11"/>
    <mergeCell ref="B11:C11"/>
    <mergeCell ref="D11:E11"/>
    <mergeCell ref="F11:G11"/>
    <mergeCell ref="H11:I11"/>
    <mergeCell ref="F7:G7"/>
    <mergeCell ref="H7:I7"/>
    <mergeCell ref="J7:L7"/>
    <mergeCell ref="M9:P9"/>
    <mergeCell ref="B10:C10"/>
    <mergeCell ref="D10:E10"/>
    <mergeCell ref="F10:G10"/>
    <mergeCell ref="H10:I10"/>
    <mergeCell ref="J10:L10"/>
    <mergeCell ref="M10:P10"/>
    <mergeCell ref="M6:P6"/>
    <mergeCell ref="M7:P7"/>
    <mergeCell ref="B8:C8"/>
    <mergeCell ref="D8:E8"/>
    <mergeCell ref="F8:G8"/>
    <mergeCell ref="H8:I8"/>
    <mergeCell ref="J8:L8"/>
    <mergeCell ref="M8:P8"/>
    <mergeCell ref="B7:C7"/>
    <mergeCell ref="D7:E7"/>
    <mergeCell ref="H21:I21"/>
    <mergeCell ref="J21:L21"/>
    <mergeCell ref="A1:N1"/>
    <mergeCell ref="N2:R2"/>
    <mergeCell ref="B4:Q4"/>
    <mergeCell ref="B6:C6"/>
    <mergeCell ref="D6:E6"/>
    <mergeCell ref="F6:G6"/>
    <mergeCell ref="H6:I6"/>
    <mergeCell ref="J6:L6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B20:C20"/>
    <mergeCell ref="D20:E20"/>
    <mergeCell ref="F20:G20"/>
    <mergeCell ref="H20:I20"/>
    <mergeCell ref="J20:L20"/>
    <mergeCell ref="M20:P20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5:P35"/>
    <mergeCell ref="B34:C34"/>
    <mergeCell ref="D34:E34"/>
    <mergeCell ref="F34:G34"/>
    <mergeCell ref="H34:I34"/>
    <mergeCell ref="J34:L34"/>
    <mergeCell ref="M34:P34"/>
    <mergeCell ref="H43:I43"/>
    <mergeCell ref="J43:L43"/>
    <mergeCell ref="M43:P43"/>
    <mergeCell ref="M45:P45"/>
    <mergeCell ref="B45:C45"/>
    <mergeCell ref="D45:E45"/>
    <mergeCell ref="F45:G45"/>
    <mergeCell ref="H45:I45"/>
    <mergeCell ref="J45:L45"/>
    <mergeCell ref="B44:C44"/>
    <mergeCell ref="M42:P42"/>
    <mergeCell ref="B46:C46"/>
    <mergeCell ref="D46:E46"/>
    <mergeCell ref="F46:G46"/>
    <mergeCell ref="H46:I46"/>
    <mergeCell ref="J46:L46"/>
    <mergeCell ref="M46:P46"/>
    <mergeCell ref="B43:C43"/>
    <mergeCell ref="D43:E43"/>
    <mergeCell ref="F43:G43"/>
    <mergeCell ref="B56:C56"/>
    <mergeCell ref="D56:E56"/>
    <mergeCell ref="F56:G56"/>
    <mergeCell ref="H56:I56"/>
    <mergeCell ref="J56:L56"/>
    <mergeCell ref="H61:I61"/>
    <mergeCell ref="J61:L61"/>
    <mergeCell ref="B61:C61"/>
    <mergeCell ref="M73:P73"/>
    <mergeCell ref="M56:P56"/>
    <mergeCell ref="M57:P57"/>
    <mergeCell ref="D60:E60"/>
    <mergeCell ref="F60:G60"/>
    <mergeCell ref="H60:I60"/>
    <mergeCell ref="J60:L60"/>
    <mergeCell ref="D68:E68"/>
    <mergeCell ref="F68:G68"/>
    <mergeCell ref="H68:I68"/>
    <mergeCell ref="J42:L42"/>
    <mergeCell ref="B41:C41"/>
    <mergeCell ref="D41:E41"/>
    <mergeCell ref="F41:G41"/>
    <mergeCell ref="B73:C73"/>
    <mergeCell ref="D73:E73"/>
    <mergeCell ref="F73:G73"/>
    <mergeCell ref="H73:I73"/>
    <mergeCell ref="J73:L73"/>
    <mergeCell ref="J68:L68"/>
    <mergeCell ref="J48:L48"/>
    <mergeCell ref="B52:C52"/>
    <mergeCell ref="D52:E52"/>
    <mergeCell ref="F52:G52"/>
    <mergeCell ref="H52:I52"/>
    <mergeCell ref="J52:L52"/>
    <mergeCell ref="F49:G49"/>
    <mergeCell ref="H49:I49"/>
    <mergeCell ref="J49:L49"/>
    <mergeCell ref="B50:C50"/>
    <mergeCell ref="B55:C55"/>
    <mergeCell ref="D55:E55"/>
    <mergeCell ref="F55:G55"/>
    <mergeCell ref="H55:I55"/>
    <mergeCell ref="J55:L55"/>
    <mergeCell ref="J39:L39"/>
    <mergeCell ref="B48:C48"/>
    <mergeCell ref="D48:E48"/>
    <mergeCell ref="F48:G48"/>
    <mergeCell ref="H48:I48"/>
    <mergeCell ref="B42:C42"/>
    <mergeCell ref="D42:E42"/>
    <mergeCell ref="B31:C31"/>
    <mergeCell ref="D31:E31"/>
    <mergeCell ref="F31:G31"/>
    <mergeCell ref="H31:I31"/>
    <mergeCell ref="F42:G42"/>
    <mergeCell ref="H42:I42"/>
    <mergeCell ref="F39:G39"/>
    <mergeCell ref="H39:I39"/>
    <mergeCell ref="M31:P31"/>
    <mergeCell ref="B32:C32"/>
    <mergeCell ref="D32:E32"/>
    <mergeCell ref="F32:G32"/>
    <mergeCell ref="H32:I32"/>
    <mergeCell ref="J32:L32"/>
    <mergeCell ref="M32:P32"/>
    <mergeCell ref="J31:L31"/>
    <mergeCell ref="B51:C51"/>
    <mergeCell ref="D51:E51"/>
    <mergeCell ref="F51:G51"/>
    <mergeCell ref="H51:I51"/>
    <mergeCell ref="J51:L51"/>
    <mergeCell ref="M51:P51"/>
    <mergeCell ref="B28:C28"/>
    <mergeCell ref="D28:E28"/>
    <mergeCell ref="F28:G28"/>
    <mergeCell ref="H28:I28"/>
    <mergeCell ref="J28:L28"/>
    <mergeCell ref="M28:P28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K12" sqref="K12:M12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7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6:21" ht="15" customHeight="1">
      <c r="P2" s="99" t="s">
        <v>122</v>
      </c>
      <c r="Q2" s="98"/>
      <c r="R2" s="98"/>
      <c r="S2" s="98"/>
      <c r="T2" s="98"/>
      <c r="U2" s="98"/>
    </row>
    <row r="3" ht="0" customHeight="1" hidden="1"/>
    <row r="4" spans="2:20" ht="15.75" customHeight="1">
      <c r="B4" s="100" t="s">
        <v>123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ht="2.25" customHeight="1"/>
    <row r="6" spans="3:19" ht="62.25" customHeight="1">
      <c r="C6" s="110" t="s">
        <v>17</v>
      </c>
      <c r="D6" s="108"/>
      <c r="E6" s="111"/>
      <c r="F6" s="112" t="s">
        <v>18</v>
      </c>
      <c r="G6" s="111"/>
      <c r="H6" s="112" t="s">
        <v>124</v>
      </c>
      <c r="I6" s="108"/>
      <c r="J6" s="111"/>
      <c r="K6" s="112" t="s">
        <v>20</v>
      </c>
      <c r="L6" s="108"/>
      <c r="M6" s="111"/>
      <c r="N6" s="112" t="s">
        <v>21</v>
      </c>
      <c r="O6" s="108"/>
      <c r="P6" s="111"/>
      <c r="Q6" s="107" t="s">
        <v>22</v>
      </c>
      <c r="R6" s="108"/>
      <c r="S6" s="109"/>
    </row>
    <row r="7" spans="3:19" ht="16.5" customHeight="1" thickBot="1" thickTop="1">
      <c r="C7" s="154" t="s">
        <v>23</v>
      </c>
      <c r="D7" s="149"/>
      <c r="E7" s="155"/>
      <c r="F7" s="156" t="s">
        <v>24</v>
      </c>
      <c r="G7" s="155"/>
      <c r="H7" s="156" t="s">
        <v>25</v>
      </c>
      <c r="I7" s="149"/>
      <c r="J7" s="155"/>
      <c r="K7" s="156" t="s">
        <v>26</v>
      </c>
      <c r="L7" s="149"/>
      <c r="M7" s="155"/>
      <c r="N7" s="156" t="s">
        <v>27</v>
      </c>
      <c r="O7" s="149"/>
      <c r="P7" s="155"/>
      <c r="Q7" s="148" t="s">
        <v>28</v>
      </c>
      <c r="R7" s="149"/>
      <c r="S7" s="143"/>
    </row>
    <row r="8" spans="3:19" ht="40.5" customHeight="1" thickTop="1">
      <c r="C8" s="73" t="s">
        <v>125</v>
      </c>
      <c r="D8" s="66"/>
      <c r="E8" s="61"/>
      <c r="F8" s="75" t="s">
        <v>126</v>
      </c>
      <c r="G8" s="61"/>
      <c r="H8" s="75" t="s">
        <v>31</v>
      </c>
      <c r="I8" s="66"/>
      <c r="J8" s="61"/>
      <c r="K8" s="150">
        <v>5458600</v>
      </c>
      <c r="L8" s="66"/>
      <c r="M8" s="61"/>
      <c r="N8" s="150">
        <v>709239.97</v>
      </c>
      <c r="O8" s="66"/>
      <c r="P8" s="61"/>
      <c r="Q8" s="151"/>
      <c r="R8" s="152"/>
      <c r="S8" s="153"/>
    </row>
    <row r="9" spans="3:19" ht="49.5" customHeight="1">
      <c r="C9" s="157" t="s">
        <v>127</v>
      </c>
      <c r="D9" s="158"/>
      <c r="E9" s="159"/>
      <c r="F9" s="62">
        <v>700</v>
      </c>
      <c r="G9" s="61"/>
      <c r="H9" s="62" t="s">
        <v>128</v>
      </c>
      <c r="I9" s="66"/>
      <c r="J9" s="61"/>
      <c r="K9" s="150">
        <v>5458600</v>
      </c>
      <c r="L9" s="66"/>
      <c r="M9" s="61"/>
      <c r="N9" s="150">
        <v>709239.97</v>
      </c>
      <c r="O9" s="66"/>
      <c r="P9" s="61"/>
      <c r="Q9" s="151"/>
      <c r="R9" s="152"/>
      <c r="S9" s="153"/>
    </row>
    <row r="10" spans="3:19" ht="45" customHeight="1">
      <c r="C10" s="157" t="s">
        <v>129</v>
      </c>
      <c r="D10" s="158"/>
      <c r="E10" s="159"/>
      <c r="F10" s="62">
        <v>700</v>
      </c>
      <c r="G10" s="61"/>
      <c r="H10" s="62" t="s">
        <v>130</v>
      </c>
      <c r="I10" s="66"/>
      <c r="J10" s="61"/>
      <c r="K10" s="150">
        <v>5458600</v>
      </c>
      <c r="L10" s="66"/>
      <c r="M10" s="61"/>
      <c r="N10" s="150">
        <v>709239.97</v>
      </c>
      <c r="O10" s="66"/>
      <c r="P10" s="61"/>
      <c r="Q10" s="151"/>
      <c r="R10" s="152"/>
      <c r="S10" s="153"/>
    </row>
    <row r="11" spans="1:19" ht="45" customHeight="1">
      <c r="A11">
        <v>-19</v>
      </c>
      <c r="C11" s="157" t="s">
        <v>131</v>
      </c>
      <c r="D11" s="158"/>
      <c r="E11" s="159"/>
      <c r="F11" s="62">
        <v>710</v>
      </c>
      <c r="G11" s="61"/>
      <c r="H11" s="62" t="s">
        <v>132</v>
      </c>
      <c r="I11" s="66"/>
      <c r="J11" s="61"/>
      <c r="K11" s="117">
        <v>-23114300</v>
      </c>
      <c r="L11" s="66"/>
      <c r="M11" s="61"/>
      <c r="N11" s="117">
        <v>-12418787.92</v>
      </c>
      <c r="O11" s="66"/>
      <c r="P11" s="61"/>
      <c r="Q11" s="116" t="s">
        <v>121</v>
      </c>
      <c r="R11" s="66"/>
      <c r="S11" s="61"/>
    </row>
    <row r="12" spans="3:19" ht="50.25" customHeight="1">
      <c r="C12" s="157" t="s">
        <v>133</v>
      </c>
      <c r="D12" s="158"/>
      <c r="E12" s="159"/>
      <c r="F12" s="62">
        <v>710</v>
      </c>
      <c r="G12" s="61"/>
      <c r="H12" s="62" t="s">
        <v>134</v>
      </c>
      <c r="I12" s="66"/>
      <c r="J12" s="61"/>
      <c r="K12" s="117">
        <v>-23114300</v>
      </c>
      <c r="L12" s="66"/>
      <c r="M12" s="61"/>
      <c r="N12" s="117">
        <v>-12418787.92</v>
      </c>
      <c r="O12" s="66"/>
      <c r="P12" s="61"/>
      <c r="Q12" s="116" t="s">
        <v>121</v>
      </c>
      <c r="R12" s="66"/>
      <c r="S12" s="61"/>
    </row>
    <row r="13" spans="3:19" ht="41.25" customHeight="1">
      <c r="C13" s="157" t="s">
        <v>135</v>
      </c>
      <c r="D13" s="158"/>
      <c r="E13" s="159"/>
      <c r="F13" s="62">
        <v>710</v>
      </c>
      <c r="G13" s="61"/>
      <c r="H13" s="62" t="s">
        <v>136</v>
      </c>
      <c r="I13" s="66"/>
      <c r="J13" s="61"/>
      <c r="K13" s="117">
        <v>-23114300</v>
      </c>
      <c r="L13" s="66"/>
      <c r="M13" s="61"/>
      <c r="N13" s="117">
        <v>-12418787.92</v>
      </c>
      <c r="O13" s="66"/>
      <c r="P13" s="61"/>
      <c r="Q13" s="116" t="s">
        <v>121</v>
      </c>
      <c r="R13" s="66"/>
      <c r="S13" s="61"/>
    </row>
    <row r="14" spans="3:19" ht="39.75" customHeight="1">
      <c r="C14" s="157" t="s">
        <v>137</v>
      </c>
      <c r="D14" s="158"/>
      <c r="E14" s="159"/>
      <c r="F14" s="62">
        <v>710</v>
      </c>
      <c r="G14" s="61"/>
      <c r="H14" s="62" t="s">
        <v>138</v>
      </c>
      <c r="I14" s="66"/>
      <c r="J14" s="61"/>
      <c r="K14" s="117">
        <v>-23114300</v>
      </c>
      <c r="L14" s="66"/>
      <c r="M14" s="61"/>
      <c r="N14" s="117">
        <v>-12418787.92</v>
      </c>
      <c r="O14" s="66"/>
      <c r="P14" s="61"/>
      <c r="Q14" s="116" t="s">
        <v>121</v>
      </c>
      <c r="R14" s="66"/>
      <c r="S14" s="61"/>
    </row>
    <row r="15" spans="3:19" ht="32.25" customHeight="1">
      <c r="C15" s="157" t="s">
        <v>139</v>
      </c>
      <c r="D15" s="158"/>
      <c r="E15" s="159"/>
      <c r="F15" s="62">
        <v>720</v>
      </c>
      <c r="G15" s="61"/>
      <c r="H15" s="62" t="s">
        <v>140</v>
      </c>
      <c r="I15" s="66"/>
      <c r="J15" s="61"/>
      <c r="K15" s="117">
        <v>28995200</v>
      </c>
      <c r="L15" s="66"/>
      <c r="M15" s="61"/>
      <c r="N15" s="117">
        <v>13128027.79</v>
      </c>
      <c r="O15" s="66"/>
      <c r="P15" s="61"/>
      <c r="Q15" s="116" t="s">
        <v>121</v>
      </c>
      <c r="R15" s="66"/>
      <c r="S15" s="61"/>
    </row>
    <row r="16" spans="3:19" ht="40.5" customHeight="1">
      <c r="C16" s="157" t="s">
        <v>141</v>
      </c>
      <c r="D16" s="158"/>
      <c r="E16" s="159"/>
      <c r="F16" s="62">
        <v>720</v>
      </c>
      <c r="G16" s="61"/>
      <c r="H16" s="62" t="s">
        <v>142</v>
      </c>
      <c r="I16" s="66"/>
      <c r="J16" s="61"/>
      <c r="K16" s="117">
        <v>28995200</v>
      </c>
      <c r="L16" s="66"/>
      <c r="M16" s="61"/>
      <c r="N16" s="117">
        <v>13128027.76</v>
      </c>
      <c r="O16" s="66"/>
      <c r="P16" s="61"/>
      <c r="Q16" s="116" t="s">
        <v>121</v>
      </c>
      <c r="R16" s="66"/>
      <c r="S16" s="61"/>
    </row>
    <row r="17" spans="3:19" ht="51.75" customHeight="1">
      <c r="C17" s="157" t="s">
        <v>143</v>
      </c>
      <c r="D17" s="158"/>
      <c r="E17" s="159"/>
      <c r="F17" s="62">
        <v>720</v>
      </c>
      <c r="G17" s="61"/>
      <c r="H17" s="62" t="s">
        <v>144</v>
      </c>
      <c r="I17" s="66"/>
      <c r="J17" s="61"/>
      <c r="K17" s="117">
        <v>28995200</v>
      </c>
      <c r="L17" s="66"/>
      <c r="M17" s="61"/>
      <c r="N17" s="117">
        <v>13128027.76</v>
      </c>
      <c r="O17" s="66"/>
      <c r="P17" s="61"/>
      <c r="Q17" s="116" t="s">
        <v>121</v>
      </c>
      <c r="R17" s="66"/>
      <c r="S17" s="61"/>
    </row>
    <row r="18" spans="3:19" ht="65.25" customHeight="1">
      <c r="C18" s="60" t="s">
        <v>145</v>
      </c>
      <c r="D18" s="66"/>
      <c r="E18" s="61"/>
      <c r="F18" s="62">
        <v>720</v>
      </c>
      <c r="G18" s="61"/>
      <c r="H18" s="62" t="s">
        <v>146</v>
      </c>
      <c r="I18" s="66"/>
      <c r="J18" s="61"/>
      <c r="K18" s="117">
        <v>28995200</v>
      </c>
      <c r="L18" s="66"/>
      <c r="M18" s="61"/>
      <c r="N18" s="117">
        <v>13128027.76</v>
      </c>
      <c r="O18" s="66"/>
      <c r="P18" s="61"/>
      <c r="Q18" s="116" t="s">
        <v>121</v>
      </c>
      <c r="R18" s="66"/>
      <c r="S18" s="61"/>
    </row>
    <row r="19" spans="2:18" ht="30" customHeight="1">
      <c r="B19" s="99" t="s">
        <v>266</v>
      </c>
      <c r="C19" s="98"/>
      <c r="D19" s="98"/>
      <c r="E19" s="160" t="s">
        <v>1</v>
      </c>
      <c r="F19" s="145"/>
      <c r="G19" s="145"/>
      <c r="H19" s="145"/>
      <c r="I19" s="145"/>
      <c r="J19" s="161" t="s">
        <v>1</v>
      </c>
      <c r="K19" s="98"/>
      <c r="L19" s="98"/>
      <c r="M19" s="162" t="s">
        <v>240</v>
      </c>
      <c r="N19" s="162"/>
      <c r="O19" s="162"/>
      <c r="P19" s="162"/>
      <c r="Q19" s="162"/>
      <c r="R19" s="162"/>
    </row>
    <row r="20" spans="2:18" ht="18" customHeight="1">
      <c r="B20" s="161" t="s">
        <v>1</v>
      </c>
      <c r="C20" s="98"/>
      <c r="D20" s="98"/>
      <c r="E20" s="163" t="s">
        <v>147</v>
      </c>
      <c r="F20" s="98"/>
      <c r="G20" s="98"/>
      <c r="H20" s="98"/>
      <c r="I20" s="98"/>
      <c r="J20" s="161" t="s">
        <v>1</v>
      </c>
      <c r="K20" s="98"/>
      <c r="L20" s="98"/>
      <c r="M20" s="164" t="s">
        <v>148</v>
      </c>
      <c r="N20" s="164"/>
      <c r="O20" s="164"/>
      <c r="P20" s="164"/>
      <c r="Q20" s="164"/>
      <c r="R20" s="164"/>
    </row>
    <row r="21" spans="2:18" ht="18" customHeight="1">
      <c r="B21" s="99" t="s">
        <v>149</v>
      </c>
      <c r="C21" s="98"/>
      <c r="D21" s="98"/>
      <c r="E21" s="160" t="s">
        <v>1</v>
      </c>
      <c r="F21" s="145"/>
      <c r="G21" s="145"/>
      <c r="H21" s="145"/>
      <c r="I21" s="145"/>
      <c r="J21" s="161" t="s">
        <v>1</v>
      </c>
      <c r="K21" s="98"/>
      <c r="L21" s="98"/>
      <c r="M21" s="165"/>
      <c r="N21" s="165"/>
      <c r="O21" s="165"/>
      <c r="P21" s="165"/>
      <c r="Q21" s="165"/>
      <c r="R21" s="165"/>
    </row>
    <row r="22" spans="2:18" ht="18" customHeight="1">
      <c r="B22" s="161" t="s">
        <v>1</v>
      </c>
      <c r="C22" s="98"/>
      <c r="D22" s="98"/>
      <c r="E22" s="163" t="s">
        <v>147</v>
      </c>
      <c r="F22" s="98"/>
      <c r="G22" s="98"/>
      <c r="H22" s="98"/>
      <c r="I22" s="98"/>
      <c r="J22" s="161" t="s">
        <v>1</v>
      </c>
      <c r="K22" s="98"/>
      <c r="L22" s="98"/>
      <c r="M22" s="164" t="s">
        <v>148</v>
      </c>
      <c r="N22" s="164"/>
      <c r="O22" s="164"/>
      <c r="P22" s="164"/>
      <c r="Q22" s="164"/>
      <c r="R22" s="164"/>
    </row>
    <row r="23" spans="2:18" ht="33.75" customHeight="1">
      <c r="B23" s="99" t="s">
        <v>150</v>
      </c>
      <c r="C23" s="98"/>
      <c r="D23" s="98"/>
      <c r="E23" s="160" t="s">
        <v>1</v>
      </c>
      <c r="F23" s="145"/>
      <c r="G23" s="145"/>
      <c r="H23" s="145"/>
      <c r="I23" s="145"/>
      <c r="J23" s="161" t="s">
        <v>1</v>
      </c>
      <c r="K23" s="98"/>
      <c r="L23" s="98"/>
      <c r="M23" s="165" t="s">
        <v>153</v>
      </c>
      <c r="N23" s="165"/>
      <c r="O23" s="165"/>
      <c r="P23" s="165"/>
      <c r="Q23" s="165"/>
      <c r="R23" s="165"/>
    </row>
    <row r="24" spans="2:18" ht="18" customHeight="1">
      <c r="B24" s="161" t="s">
        <v>1</v>
      </c>
      <c r="C24" s="98"/>
      <c r="D24" s="98"/>
      <c r="E24" s="163" t="s">
        <v>147</v>
      </c>
      <c r="F24" s="98"/>
      <c r="G24" s="98"/>
      <c r="H24" s="98"/>
      <c r="I24" s="98"/>
      <c r="J24" s="161" t="s">
        <v>1</v>
      </c>
      <c r="K24" s="98"/>
      <c r="L24" s="98"/>
      <c r="M24" s="164" t="s">
        <v>148</v>
      </c>
      <c r="N24" s="164"/>
      <c r="O24" s="164"/>
      <c r="P24" s="164"/>
      <c r="Q24" s="164"/>
      <c r="R24" s="164"/>
    </row>
  </sheetData>
  <sheetProtection/>
  <mergeCells count="105">
    <mergeCell ref="B21:D21"/>
    <mergeCell ref="E21:I21"/>
    <mergeCell ref="J21:L21"/>
    <mergeCell ref="B22:D22"/>
    <mergeCell ref="E22:I22"/>
    <mergeCell ref="J22:L22"/>
    <mergeCell ref="B23:D23"/>
    <mergeCell ref="E23:I23"/>
    <mergeCell ref="J23:L23"/>
    <mergeCell ref="B24:D24"/>
    <mergeCell ref="E24:I24"/>
    <mergeCell ref="J24:L24"/>
    <mergeCell ref="F17:G17"/>
    <mergeCell ref="H17:J17"/>
    <mergeCell ref="K17:M17"/>
    <mergeCell ref="N17:P17"/>
    <mergeCell ref="M24:R24"/>
    <mergeCell ref="M23:R23"/>
    <mergeCell ref="M22:R22"/>
    <mergeCell ref="M21:R21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F15:G15"/>
    <mergeCell ref="H15:J15"/>
    <mergeCell ref="K15:M15"/>
    <mergeCell ref="N15:P15"/>
    <mergeCell ref="B19:D19"/>
    <mergeCell ref="E19:I19"/>
    <mergeCell ref="J19:L19"/>
    <mergeCell ref="M19:R19"/>
    <mergeCell ref="Q18:S18"/>
    <mergeCell ref="C17:E17"/>
    <mergeCell ref="K13:M13"/>
    <mergeCell ref="N13:P13"/>
    <mergeCell ref="Q15:S15"/>
    <mergeCell ref="C16:E16"/>
    <mergeCell ref="F16:G16"/>
    <mergeCell ref="H16:J16"/>
    <mergeCell ref="K16:M16"/>
    <mergeCell ref="N16:P16"/>
    <mergeCell ref="Q16:S16"/>
    <mergeCell ref="C15:E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Q12:S12"/>
    <mergeCell ref="C11:E11"/>
    <mergeCell ref="F11:G11"/>
    <mergeCell ref="H11:J11"/>
    <mergeCell ref="K11:M11"/>
    <mergeCell ref="N11:P11"/>
    <mergeCell ref="F9:G9"/>
    <mergeCell ref="H9:J9"/>
    <mergeCell ref="K9:M9"/>
    <mergeCell ref="N9:P9"/>
    <mergeCell ref="Q11:S11"/>
    <mergeCell ref="C12:E12"/>
    <mergeCell ref="F12:G12"/>
    <mergeCell ref="H12:J12"/>
    <mergeCell ref="K12:M12"/>
    <mergeCell ref="N12:P12"/>
    <mergeCell ref="K7:M7"/>
    <mergeCell ref="N7:P7"/>
    <mergeCell ref="Q9:S9"/>
    <mergeCell ref="C10:E10"/>
    <mergeCell ref="F10:G10"/>
    <mergeCell ref="H10:J10"/>
    <mergeCell ref="K10:M10"/>
    <mergeCell ref="N10:P10"/>
    <mergeCell ref="Q10:S10"/>
    <mergeCell ref="C9:E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2024-02-15T07:59:16Z</dcterms:modified>
  <cp:category/>
  <cp:version/>
  <cp:contentType/>
  <cp:contentStatus/>
</cp:coreProperties>
</file>